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U12" i="4"/>
  <c r="T12" i="4"/>
  <c r="S12" i="4"/>
  <c r="E20" i="3" s="1"/>
  <c r="R12" i="4"/>
  <c r="Q12" i="4"/>
  <c r="P12" i="4"/>
  <c r="O12" i="4"/>
  <c r="N12" i="4"/>
  <c r="M12" i="4"/>
  <c r="L12" i="4"/>
  <c r="K12" i="4"/>
  <c r="E12" i="3" s="1"/>
  <c r="J12" i="4"/>
  <c r="I12" i="4"/>
  <c r="H12" i="4"/>
  <c r="G12" i="4"/>
  <c r="F12" i="4"/>
  <c r="E12" i="4"/>
  <c r="D12" i="4"/>
  <c r="F59" i="3"/>
  <c r="D59" i="3"/>
  <c r="B59" i="3"/>
  <c r="A59" i="3"/>
  <c r="F58" i="3"/>
  <c r="E58" i="3"/>
  <c r="D58" i="3"/>
  <c r="B58" i="3"/>
  <c r="A58" i="3"/>
  <c r="F57" i="3"/>
  <c r="D57" i="3"/>
  <c r="B57" i="3"/>
  <c r="A57" i="3"/>
  <c r="F56" i="3"/>
  <c r="D56" i="3"/>
  <c r="B56" i="3"/>
  <c r="A56" i="3"/>
  <c r="F55" i="3"/>
  <c r="D55" i="3"/>
  <c r="B55" i="3"/>
  <c r="A55" i="3"/>
  <c r="F54" i="3"/>
  <c r="E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F50" i="3"/>
  <c r="E50" i="3"/>
  <c r="D50" i="3"/>
  <c r="B50" i="3"/>
  <c r="A50" i="3"/>
  <c r="F49" i="3"/>
  <c r="D49" i="3"/>
  <c r="B49" i="3"/>
  <c r="A49" i="3"/>
  <c r="F48" i="3"/>
  <c r="D48" i="3"/>
  <c r="B48" i="3"/>
  <c r="A48" i="3"/>
  <c r="F47" i="3"/>
  <c r="D47" i="3"/>
  <c r="B47" i="3"/>
  <c r="A47" i="3"/>
  <c r="F46" i="3"/>
  <c r="E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F42" i="3"/>
  <c r="E42" i="3"/>
  <c r="D42" i="3"/>
  <c r="B42" i="3"/>
  <c r="A42" i="3"/>
  <c r="F41" i="3"/>
  <c r="D41" i="3"/>
  <c r="B41" i="3"/>
  <c r="A41" i="3"/>
  <c r="F40" i="3"/>
  <c r="D40" i="3"/>
  <c r="B40" i="3"/>
  <c r="A40" i="3"/>
  <c r="F39" i="3"/>
  <c r="D39" i="3"/>
  <c r="B39" i="3"/>
  <c r="A39" i="3"/>
  <c r="F38" i="3"/>
  <c r="E38" i="3"/>
  <c r="D38" i="3"/>
  <c r="B38" i="3"/>
  <c r="A38" i="3"/>
  <c r="F37" i="3"/>
  <c r="D37" i="3"/>
  <c r="B37" i="3"/>
  <c r="A37" i="3"/>
  <c r="H36" i="3"/>
  <c r="D36" i="3"/>
  <c r="B36" i="3"/>
  <c r="A36" i="3"/>
  <c r="H27" i="3"/>
  <c r="H59" i="3" s="1"/>
  <c r="E27" i="3"/>
  <c r="G27" i="3" s="1"/>
  <c r="G26" i="3"/>
  <c r="E26" i="3"/>
  <c r="H26" i="3" s="1"/>
  <c r="E25" i="3"/>
  <c r="H25" i="3" s="1"/>
  <c r="I24" i="3"/>
  <c r="J24" i="3" s="1"/>
  <c r="H24" i="3"/>
  <c r="H56" i="3" s="1"/>
  <c r="G24" i="3"/>
  <c r="E24" i="3"/>
  <c r="E56" i="3" s="1"/>
  <c r="E23" i="3"/>
  <c r="E55" i="3" s="1"/>
  <c r="G22" i="3"/>
  <c r="E22" i="3"/>
  <c r="H22" i="3" s="1"/>
  <c r="E21" i="3"/>
  <c r="E53" i="3" s="1"/>
  <c r="H19" i="3"/>
  <c r="H51" i="3" s="1"/>
  <c r="E19" i="3"/>
  <c r="G19" i="3" s="1"/>
  <c r="G18" i="3"/>
  <c r="E18" i="3"/>
  <c r="H18" i="3" s="1"/>
  <c r="H17" i="3"/>
  <c r="I17" i="3" s="1"/>
  <c r="J17" i="3" s="1"/>
  <c r="E17" i="3"/>
  <c r="G17" i="3" s="1"/>
  <c r="I16" i="3"/>
  <c r="J16" i="3" s="1"/>
  <c r="H16" i="3"/>
  <c r="H48" i="3" s="1"/>
  <c r="G16" i="3"/>
  <c r="E16" i="3"/>
  <c r="E48" i="3" s="1"/>
  <c r="E15" i="3"/>
  <c r="E47" i="3" s="1"/>
  <c r="G14" i="3"/>
  <c r="E14" i="3"/>
  <c r="H14" i="3" s="1"/>
  <c r="E13" i="3"/>
  <c r="E45" i="3" s="1"/>
  <c r="H11" i="3"/>
  <c r="H43" i="3" s="1"/>
  <c r="E11" i="3"/>
  <c r="G11" i="3" s="1"/>
  <c r="G10" i="3"/>
  <c r="E10" i="3"/>
  <c r="H10" i="3" s="1"/>
  <c r="H9" i="3"/>
  <c r="I9" i="3" s="1"/>
  <c r="J9" i="3" s="1"/>
  <c r="E9" i="3"/>
  <c r="G9" i="3" s="1"/>
  <c r="I8" i="3"/>
  <c r="J8" i="3" s="1"/>
  <c r="H8" i="3"/>
  <c r="H40" i="3" s="1"/>
  <c r="G8" i="3"/>
  <c r="E8" i="3"/>
  <c r="E40" i="3" s="1"/>
  <c r="E7" i="3"/>
  <c r="E39" i="3" s="1"/>
  <c r="G6" i="3"/>
  <c r="E6" i="3"/>
  <c r="H6" i="3" s="1"/>
  <c r="E5" i="3"/>
  <c r="E37" i="3" s="1"/>
  <c r="J84" i="2"/>
  <c r="I84" i="2"/>
  <c r="H84" i="2"/>
  <c r="G84" i="2"/>
  <c r="F84" i="2"/>
  <c r="E84" i="2"/>
  <c r="D84" i="2"/>
  <c r="C84" i="2"/>
  <c r="E16" i="1" s="1"/>
  <c r="J71" i="2"/>
  <c r="I71" i="2"/>
  <c r="H71" i="2"/>
  <c r="G71" i="2"/>
  <c r="F71" i="2"/>
  <c r="E71" i="2"/>
  <c r="D71" i="2"/>
  <c r="C71" i="2"/>
  <c r="E14" i="1" s="1"/>
  <c r="J58" i="2"/>
  <c r="I58" i="2"/>
  <c r="H58" i="2"/>
  <c r="G58" i="2"/>
  <c r="F58" i="2"/>
  <c r="E58" i="2"/>
  <c r="D58" i="2"/>
  <c r="C58" i="2"/>
  <c r="E13" i="1" s="1"/>
  <c r="J45" i="2"/>
  <c r="I45" i="2"/>
  <c r="H45" i="2"/>
  <c r="G45" i="2"/>
  <c r="F45" i="2"/>
  <c r="E45" i="2"/>
  <c r="D45" i="2"/>
  <c r="C45" i="2"/>
  <c r="E12" i="1" s="1"/>
  <c r="J32" i="2"/>
  <c r="I32" i="2"/>
  <c r="H32" i="2"/>
  <c r="G32" i="2"/>
  <c r="F32" i="2"/>
  <c r="E32" i="2"/>
  <c r="D32" i="2"/>
  <c r="C32" i="2"/>
  <c r="E10" i="1" s="1"/>
  <c r="J19" i="2"/>
  <c r="I19" i="2"/>
  <c r="H19" i="2"/>
  <c r="G19" i="2"/>
  <c r="F19" i="2"/>
  <c r="E19" i="2"/>
  <c r="D19" i="2"/>
  <c r="C19" i="2"/>
  <c r="E8" i="1" s="1"/>
  <c r="J6" i="2"/>
  <c r="I6" i="2"/>
  <c r="H6" i="2"/>
  <c r="G6" i="2"/>
  <c r="F6" i="2"/>
  <c r="E6" i="2"/>
  <c r="D6" i="2"/>
  <c r="C6" i="2"/>
  <c r="E6" i="1" s="1"/>
  <c r="K40" i="1"/>
  <c r="D40" i="1"/>
  <c r="B40" i="1"/>
  <c r="A40" i="1"/>
  <c r="K39" i="1"/>
  <c r="F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D37" i="1"/>
  <c r="B37" i="1"/>
  <c r="A37" i="1"/>
  <c r="K36" i="1"/>
  <c r="D36" i="1"/>
  <c r="B36" i="1"/>
  <c r="A36" i="1"/>
  <c r="K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I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F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L17" i="1"/>
  <c r="M17" i="1" s="1"/>
  <c r="F17" i="1"/>
  <c r="F40" i="1" s="1"/>
  <c r="L16" i="1"/>
  <c r="M16" i="1" s="1"/>
  <c r="I16" i="1"/>
  <c r="I39" i="1" s="1"/>
  <c r="H16" i="1"/>
  <c r="J16" i="1" s="1"/>
  <c r="J39" i="1" s="1"/>
  <c r="F16" i="1"/>
  <c r="M14" i="1"/>
  <c r="L14" i="1"/>
  <c r="I14" i="1"/>
  <c r="I37" i="1" s="1"/>
  <c r="H14" i="1"/>
  <c r="H37" i="1" s="1"/>
  <c r="F14" i="1"/>
  <c r="F37" i="1" s="1"/>
  <c r="M13" i="1"/>
  <c r="L13" i="1"/>
  <c r="I13" i="1"/>
  <c r="I36" i="1" s="1"/>
  <c r="H13" i="1"/>
  <c r="H36" i="1" s="1"/>
  <c r="F13" i="1"/>
  <c r="F36" i="1" s="1"/>
  <c r="L12" i="1"/>
  <c r="M12" i="1" s="1"/>
  <c r="J12" i="1"/>
  <c r="J35" i="1" s="1"/>
  <c r="I12" i="1"/>
  <c r="I35" i="1" s="1"/>
  <c r="H12" i="1"/>
  <c r="H35" i="1" s="1"/>
  <c r="F12" i="1"/>
  <c r="F35" i="1" s="1"/>
  <c r="L10" i="1"/>
  <c r="M10" i="1" s="1"/>
  <c r="I10" i="1"/>
  <c r="I33" i="1" s="1"/>
  <c r="H10" i="1"/>
  <c r="J10" i="1" s="1"/>
  <c r="J33" i="1" s="1"/>
  <c r="F10" i="1"/>
  <c r="F33" i="1" s="1"/>
  <c r="M8" i="1"/>
  <c r="L8" i="1"/>
  <c r="I8" i="1"/>
  <c r="H8" i="1"/>
  <c r="H31" i="1" s="1"/>
  <c r="F8" i="1"/>
  <c r="F31" i="1" s="1"/>
  <c r="J6" i="1"/>
  <c r="J29" i="1" s="1"/>
  <c r="I6" i="1"/>
  <c r="I29" i="1" s="1"/>
  <c r="H6" i="1"/>
  <c r="H29" i="1" s="1"/>
  <c r="F6" i="1"/>
  <c r="H12" i="3" l="1"/>
  <c r="E44" i="3"/>
  <c r="G12" i="3"/>
  <c r="I14" i="3"/>
  <c r="J14" i="3" s="1"/>
  <c r="H46" i="3"/>
  <c r="E29" i="1"/>
  <c r="E17" i="1"/>
  <c r="G6" i="1"/>
  <c r="E31" i="1"/>
  <c r="G8" i="1"/>
  <c r="G10" i="1"/>
  <c r="E33" i="1"/>
  <c r="E35" i="1"/>
  <c r="G12" i="1"/>
  <c r="G13" i="1"/>
  <c r="E36" i="1"/>
  <c r="G14" i="1"/>
  <c r="E37" i="1"/>
  <c r="E39" i="1"/>
  <c r="G16" i="1"/>
  <c r="I18" i="3"/>
  <c r="J18" i="3" s="1"/>
  <c r="H50" i="3"/>
  <c r="H20" i="3"/>
  <c r="E52" i="3"/>
  <c r="G20" i="3"/>
  <c r="I10" i="3"/>
  <c r="J10" i="3" s="1"/>
  <c r="H42" i="3"/>
  <c r="I25" i="3"/>
  <c r="J25" i="3" s="1"/>
  <c r="H57" i="3"/>
  <c r="I6" i="3"/>
  <c r="J6" i="3" s="1"/>
  <c r="H38" i="3"/>
  <c r="I22" i="3"/>
  <c r="J22" i="3" s="1"/>
  <c r="H54" i="3"/>
  <c r="I26" i="3"/>
  <c r="J26" i="3" s="1"/>
  <c r="H58" i="3"/>
  <c r="J13" i="1"/>
  <c r="J36" i="1" s="1"/>
  <c r="G5" i="3"/>
  <c r="I11" i="3"/>
  <c r="J11" i="3" s="1"/>
  <c r="G13" i="3"/>
  <c r="I19" i="3"/>
  <c r="J19" i="3" s="1"/>
  <c r="G21" i="3"/>
  <c r="I27" i="3"/>
  <c r="J27" i="3" s="1"/>
  <c r="J14" i="1"/>
  <c r="J37" i="1" s="1"/>
  <c r="H17" i="1"/>
  <c r="H39" i="1"/>
  <c r="H5" i="3"/>
  <c r="H13" i="3"/>
  <c r="H21" i="3"/>
  <c r="E41" i="3"/>
  <c r="E49" i="3"/>
  <c r="E57" i="3"/>
  <c r="I17" i="1"/>
  <c r="I40" i="1" s="1"/>
  <c r="G7" i="3"/>
  <c r="G15" i="3"/>
  <c r="G23" i="3"/>
  <c r="H33" i="1"/>
  <c r="H7" i="3"/>
  <c r="H15" i="3"/>
  <c r="H23" i="3"/>
  <c r="H41" i="3"/>
  <c r="H49" i="3"/>
  <c r="G25" i="3"/>
  <c r="J8" i="1"/>
  <c r="J31" i="1" s="1"/>
  <c r="E43" i="3"/>
  <c r="E51" i="3"/>
  <c r="E59" i="3"/>
  <c r="P6" i="1" l="1"/>
  <c r="G29" i="1"/>
  <c r="H45" i="3"/>
  <c r="I13" i="3"/>
  <c r="J13" i="3" s="1"/>
  <c r="H52" i="3"/>
  <c r="I20" i="3"/>
  <c r="J20" i="3" s="1"/>
  <c r="P13" i="1"/>
  <c r="G36" i="1"/>
  <c r="E40" i="1"/>
  <c r="G17" i="1"/>
  <c r="H53" i="3"/>
  <c r="I21" i="3"/>
  <c r="J21" i="3" s="1"/>
  <c r="H37" i="3"/>
  <c r="I5" i="3"/>
  <c r="J5" i="3" s="1"/>
  <c r="G35" i="1"/>
  <c r="P12" i="1"/>
  <c r="I23" i="3"/>
  <c r="J23" i="3" s="1"/>
  <c r="H55" i="3"/>
  <c r="G33" i="1"/>
  <c r="P10" i="1"/>
  <c r="H40" i="1"/>
  <c r="J17" i="1"/>
  <c r="J40" i="1" s="1"/>
  <c r="P16" i="1"/>
  <c r="G39" i="1"/>
  <c r="H47" i="3"/>
  <c r="I15" i="3"/>
  <c r="J15" i="3" s="1"/>
  <c r="G31" i="1"/>
  <c r="P8" i="1"/>
  <c r="I7" i="3"/>
  <c r="J7" i="3" s="1"/>
  <c r="H39" i="3"/>
  <c r="P14" i="1"/>
  <c r="G37" i="1"/>
  <c r="H44" i="3"/>
  <c r="I12" i="3"/>
  <c r="J12" i="3" s="1"/>
  <c r="P17" i="1" l="1"/>
  <c r="G40" i="1"/>
</calcChain>
</file>

<file path=xl/sharedStrings.xml><?xml version="1.0" encoding="utf-8"?>
<sst xmlns="http://schemas.openxmlformats.org/spreadsheetml/2006/main" count="472" uniqueCount="160">
  <si>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</si>
  <si>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</si>
  <si>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</si>
  <si>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</si>
  <si>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</si>
  <si>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9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</si>
  <si>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</si>
  <si>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</si>
  <si>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</si>
  <si>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</si>
  <si>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</si>
  <si>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</si>
  <si>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</si>
  <si>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</si>
  <si>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</si>
  <si>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</si>
  <si>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</si>
  <si>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</si>
  <si>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</si>
  <si>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</si>
  <si>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</si>
  <si>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ร้อยละความก้าวหน้า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</si>
  <si>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</si>
  <si>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</si>
  <si>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</si>
  <si>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</si>
  <si>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</si>
  <si>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</si>
  <si>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</si>
  <si>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</si>
  <si>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</si>
  <si>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</si>
  <si>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</si>
  <si>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 อุดรธานี</t>
  </si>
  <si>
    <t>-</t>
  </si>
  <si>
    <t>พื้นที่จังหวัดนครปฐม</t>
  </si>
  <si>
    <t>21) วิทยาเขต นครปฐม</t>
  </si>
  <si>
    <t>พื้นที่จังหวัดสมุทรสงคราม</t>
  </si>
  <si>
    <t>26) ศูนย์การศึกษา จ. สุมทรสงคราม</t>
  </si>
  <si>
    <t>27) วิทยาลัยสหเวชศาสตร์</t>
  </si>
  <si>
    <t>28) สถาบันส่งเสริมและพัฒนาสุขภาพสังคมสูงวัย</t>
  </si>
  <si>
    <t>พื้นที่จังหวัดระนอง</t>
  </si>
  <si>
    <t>29) ศูนย์การศึกษา จ. 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</si>
  <si>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</si>
  <si>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</si>
  <si>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</si>
  <si>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</si>
  <si>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พื้นที่</t>
  </si>
  <si>
    <t>ค่าน้ำ-ไฟ ปี 64</t>
  </si>
  <si>
    <t>ค่าน้ำ-ไฟ ปี 65</t>
  </si>
  <si>
    <t>กรุงเทพ</t>
  </si>
  <si>
    <t>ศูนย์ฯ อุดร</t>
  </si>
  <si>
    <t>วิทยาเขตนครปฐม</t>
  </si>
  <si>
    <t>ศูนย์ฯ สมุทรสงคราม</t>
  </si>
  <si>
    <t>สหเวชฯ</t>
  </si>
  <si>
    <t>สสสส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</si>
  <si>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</si>
  <si>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</si>
  <si>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</si>
  <si>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</si>
  <si>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</si>
  <si>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</si>
  <si>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</si>
  <si>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</si>
  <si>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</si>
  <si>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</si>
  <si>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</si>
  <si>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</si>
  <si>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</si>
  <si>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</si>
  <si>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</si>
  <si>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</si>
  <si>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</si>
  <si>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</si>
  <si>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</si>
  <si>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สถาบันส่งเสริมและพัฒนาสุขภาพสังคมสูงวัย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</si>
  <si>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</si>
  <si>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</si>
  <si>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</si>
  <si>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</si>
  <si>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</si>
  <si>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</si>
  <si>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</si>
  <si>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</si>
  <si>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หน่วยงานดำเนินการได้ 4 ขั้นตอน (ขั้นตอนที่ 1 - 4)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</si>
  <si>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</si>
  <si>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</si>
  <si>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</si>
  <si>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</si>
  <si>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</si>
  <si>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</si>
  <si>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</si>
  <si>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</si>
  <si>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</si>
  <si>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</si>
  <si>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</si>
  <si>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</si>
  <si>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</si>
  <si>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</si>
  <si>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</si>
  <si>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</si>
  <si>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</si>
  <si>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</si>
  <si>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</si>
  <si>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</si>
  <si>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</si>
  <si>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</si>
  <si>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</si>
  <si>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</si>
  <si>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</si>
  <si>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</si>
  <si>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</si>
  <si>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</si>
  <si>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</si>
  <si>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</si>
  <si>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</si>
  <si>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</si>
  <si>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</si>
  <si>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</si>
  <si>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</si>
  <si>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</si>
  <si>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</si>
  <si>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</si>
  <si>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</si>
  <si>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</si>
  <si>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</si>
  <si>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</si>
  <si>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</si>
  <si>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</si>
  <si>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</si>
  <si>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</si>
  <si>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</si>
  <si>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</si>
  <si>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</si>
  <si>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</si>
  <si>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</si>
  <si>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</si>
  <si>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</si>
  <si>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</si>
  <si>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</si>
  <si>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</si>
  <si>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</si>
  <si>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</si>
  <si>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</si>
  <si>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</si>
  <si>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</si>
  <si>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</si>
  <si>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</si>
  <si>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</si>
  <si>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</si>
  <si>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</si>
  <si>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</si>
  <si>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</si>
  <si>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P</t>
  </si>
  <si>
    <t>จัดทำมาตรการประหยัดพลังงาน ระดับหน่วยงาน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</si>
  <si>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</si>
  <si>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</si>
  <si>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O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</si>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</sst>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&quot;≥&quot;\ 0.00"/>
    <numFmt numFmtId="189" formatCode="0.0000"/>
    <numFmt numFmtId="190" formatCode="_-* #,##0.00_-;\-* #,##0.00_-;_-* &quot;-&quot;??_-;_-@"/>
  </numFmts>
  <fonts count="23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20" fillId="0" borderId="0"/>
  </cellStyleXfs>
  <cellXfs count="1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5" xfId="0" applyFont="1" applyFill="1" applyBorder="1" applyAlignment="1">
      <alignment vertical="top"/>
    </xf>
    <xf numFmtId="0" fontId="1" fillId="5" borderId="5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8" xfId="0" applyFont="1" applyBorder="1"/>
    <xf numFmtId="2" fontId="5" fillId="4" borderId="0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/>
    <xf numFmtId="0" fontId="8" fillId="3" borderId="11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8" fillId="7" borderId="10" xfId="0" applyFont="1" applyFill="1" applyBorder="1" applyAlignment="1">
      <alignment vertical="top"/>
    </xf>
    <xf numFmtId="0" fontId="8" fillId="7" borderId="7" xfId="0" applyFont="1" applyFill="1" applyBorder="1" applyAlignment="1">
      <alignment vertical="top"/>
    </xf>
    <xf numFmtId="0" fontId="8" fillId="7" borderId="8" xfId="0" applyFont="1" applyFill="1" applyBorder="1" applyAlignment="1">
      <alignment vertical="top"/>
    </xf>
    <xf numFmtId="0" fontId="8" fillId="7" borderId="13" xfId="0" applyFont="1" applyFill="1" applyBorder="1" applyAlignment="1">
      <alignment horizontal="center" vertical="center" wrapText="1"/>
    </xf>
    <xf numFmtId="187" fontId="5" fillId="7" borderId="11" xfId="0" applyNumberFormat="1" applyFont="1" applyFill="1" applyBorder="1" applyAlignment="1">
      <alignment horizontal="center" vertical="center" wrapText="1"/>
    </xf>
    <xf numFmtId="187" fontId="8" fillId="7" borderId="11" xfId="0" applyNumberFormat="1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left" vertical="top" wrapText="1"/>
    </xf>
    <xf numFmtId="188" fontId="10" fillId="7" borderId="14" xfId="0" applyNumberFormat="1" applyFont="1" applyFill="1" applyBorder="1" applyAlignment="1">
      <alignment horizontal="center" vertical="top" wrapText="1"/>
    </xf>
    <xf numFmtId="187" fontId="5" fillId="7" borderId="11" xfId="0" applyNumberFormat="1" applyFont="1" applyFill="1" applyBorder="1" applyAlignment="1">
      <alignment horizontal="center" vertical="top" wrapText="1"/>
    </xf>
    <xf numFmtId="2" fontId="5" fillId="7" borderId="11" xfId="0" applyNumberFormat="1" applyFont="1" applyFill="1" applyBorder="1" applyAlignment="1">
      <alignment horizontal="center" vertical="top" wrapText="1"/>
    </xf>
    <xf numFmtId="189" fontId="5" fillId="7" borderId="11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top" wrapText="1"/>
    </xf>
    <xf numFmtId="188" fontId="10" fillId="4" borderId="14" xfId="0" applyNumberFormat="1" applyFont="1" applyFill="1" applyBorder="1" applyAlignment="1">
      <alignment horizontal="center" vertical="top" wrapText="1"/>
    </xf>
    <xf numFmtId="187" fontId="5" fillId="4" borderId="11" xfId="0" applyNumberFormat="1" applyFont="1" applyFill="1" applyBorder="1" applyAlignment="1">
      <alignment horizontal="center" vertical="top" wrapText="1"/>
    </xf>
    <xf numFmtId="187" fontId="8" fillId="4" borderId="11" xfId="0" applyNumberFormat="1" applyFont="1" applyFill="1" applyBorder="1" applyAlignment="1">
      <alignment horizontal="center" vertical="top" wrapText="1"/>
    </xf>
    <xf numFmtId="189" fontId="5" fillId="4" borderId="11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left" vertical="top"/>
    </xf>
    <xf numFmtId="188" fontId="9" fillId="7" borderId="14" xfId="0" applyNumberFormat="1" applyFont="1" applyFill="1" applyBorder="1" applyAlignment="1">
      <alignment horizontal="center" vertical="top"/>
    </xf>
    <xf numFmtId="187" fontId="8" fillId="7" borderId="11" xfId="0" applyNumberFormat="1" applyFont="1" applyFill="1" applyBorder="1" applyAlignment="1">
      <alignment horizontal="center" vertical="top"/>
    </xf>
    <xf numFmtId="2" fontId="8" fillId="7" borderId="11" xfId="0" applyNumberFormat="1" applyFont="1" applyFill="1" applyBorder="1" applyAlignment="1">
      <alignment horizontal="center" vertical="top"/>
    </xf>
    <xf numFmtId="189" fontId="8" fillId="7" borderId="11" xfId="0" applyNumberFormat="1" applyFont="1" applyFill="1" applyBorder="1" applyAlignment="1">
      <alignment horizontal="center" vertical="top"/>
    </xf>
    <xf numFmtId="0" fontId="12" fillId="7" borderId="10" xfId="0" applyFont="1" applyFill="1" applyBorder="1" applyAlignment="1">
      <alignment horizontal="center" vertical="top"/>
    </xf>
    <xf numFmtId="0" fontId="8" fillId="7" borderId="11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8" fillId="7" borderId="10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top" wrapText="1"/>
    </xf>
    <xf numFmtId="188" fontId="14" fillId="3" borderId="11" xfId="0" applyNumberFormat="1" applyFont="1" applyFill="1" applyBorder="1" applyAlignment="1">
      <alignment horizontal="center" vertical="top" wrapText="1"/>
    </xf>
    <xf numFmtId="187" fontId="13" fillId="3" borderId="11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189" fontId="13" fillId="3" borderId="11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6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6" fillId="8" borderId="9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top" wrapText="1"/>
    </xf>
    <xf numFmtId="189" fontId="8" fillId="4" borderId="11" xfId="0" applyNumberFormat="1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top"/>
    </xf>
    <xf numFmtId="187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5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 wrapText="1"/>
    </xf>
    <xf numFmtId="187" fontId="8" fillId="6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17" fontId="5" fillId="0" borderId="11" xfId="0" applyNumberFormat="1" applyFont="1" applyBorder="1" applyAlignment="1">
      <alignment horizontal="left" vertical="top"/>
    </xf>
    <xf numFmtId="187" fontId="5" fillId="0" borderId="11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17" fontId="5" fillId="4" borderId="0" xfId="0" applyNumberFormat="1" applyFont="1" applyFill="1" applyBorder="1" applyAlignment="1">
      <alignment horizontal="left" vertical="top"/>
    </xf>
    <xf numFmtId="0" fontId="8" fillId="6" borderId="11" xfId="0" applyFont="1" applyFill="1" applyBorder="1" applyAlignment="1">
      <alignment horizontal="left" vertical="top"/>
    </xf>
    <xf numFmtId="190" fontId="5" fillId="0" borderId="11" xfId="0" applyNumberFormat="1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right" vertical="top"/>
    </xf>
    <xf numFmtId="187" fontId="5" fillId="0" borderId="11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right" vertical="top"/>
    </xf>
    <xf numFmtId="0" fontId="5" fillId="6" borderId="11" xfId="0" applyFont="1" applyFill="1" applyBorder="1" applyAlignment="1">
      <alignment horizontal="left" vertical="top"/>
    </xf>
    <xf numFmtId="190" fontId="5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horizontal="right"/>
    </xf>
    <xf numFmtId="0" fontId="7" fillId="4" borderId="0" xfId="0" applyFont="1" applyFill="1" applyBorder="1"/>
    <xf numFmtId="0" fontId="5" fillId="4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2" fontId="18" fillId="4" borderId="11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19" fillId="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5" fillId="4" borderId="1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textRotation="90"/>
    </xf>
    <xf numFmtId="0" fontId="21" fillId="4" borderId="11" xfId="1" applyFont="1" applyFill="1" applyBorder="1" applyAlignment="1">
      <alignment horizontal="center" vertical="top"/>
    </xf>
    <xf numFmtId="0" fontId="22" fillId="3" borderId="11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00"/>
  <sheetViews>
    <sheetView tabSelected="1" zoomScale="85" zoomScaleNormal="85" workbookViewId="0">
      <pane xSplit="4" ySplit="5" topLeftCell="M12" activePane="bottomRight" state="frozen"/>
      <selection activeCell="O21" sqref="O21"/>
      <selection pane="topRight" activeCell="O21" sqref="O21"/>
      <selection pane="bottomLeft" activeCell="O21" sqref="O21"/>
      <selection pane="bottomRight" activeCell="O21" sqref="O21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11.875" style="8" bestFit="1" customWidth="1"/>
    <col min="5" max="5" width="27.625" style="8" bestFit="1" customWidth="1"/>
    <col min="6" max="6" width="20.625" style="8" bestFit="1" customWidth="1"/>
    <col min="7" max="7" width="22.375" style="8" bestFit="1" customWidth="1"/>
    <col min="8" max="8" width="27.625" style="8" bestFit="1" customWidth="1"/>
    <col min="9" max="9" width="20.625" style="8" bestFit="1" customWidth="1"/>
    <col min="10" max="10" width="22.375" style="8" bestFit="1" customWidth="1"/>
    <col min="11" max="11" width="21.625" style="8" bestFit="1" customWidth="1"/>
    <col min="12" max="12" width="17.75" style="8" bestFit="1" customWidth="1"/>
    <col min="13" max="13" width="16.125" style="8" customWidth="1"/>
    <col min="14" max="14" width="28.25" style="8" customWidth="1"/>
    <col min="15" max="15" width="48.125" style="8" customWidth="1"/>
    <col min="16" max="16" width="16.25" style="8" customWidth="1"/>
    <col min="17" max="41" width="9" style="8" customWidth="1"/>
    <col min="42" max="16384" width="12.625" style="8"/>
  </cols>
  <sheetData>
    <row r="1" spans="1:41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4" t="s">
        <v>2</v>
      </c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" customHeight="1" x14ac:dyDescent="0.4">
      <c r="A2" s="9" t="s">
        <v>3</v>
      </c>
      <c r="B2" s="10"/>
      <c r="C2" s="11" t="s">
        <v>4</v>
      </c>
      <c r="D2" s="12"/>
      <c r="E2" s="12"/>
      <c r="F2" s="13"/>
      <c r="G2" s="13"/>
      <c r="H2" s="13"/>
      <c r="I2" s="13"/>
      <c r="J2" s="13"/>
      <c r="K2" s="13"/>
      <c r="L2" s="14" t="s">
        <v>5</v>
      </c>
      <c r="M2" s="15"/>
      <c r="N2" s="16"/>
      <c r="O2" s="1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 x14ac:dyDescent="0.4">
      <c r="A3" s="17" t="s">
        <v>6</v>
      </c>
      <c r="B3" s="17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0"/>
      <c r="K3" s="20"/>
      <c r="L3" s="20"/>
      <c r="M3" s="21"/>
      <c r="N3" s="7"/>
      <c r="O3" s="7"/>
      <c r="P3" s="7"/>
      <c r="Q3" s="7" t="s">
        <v>10</v>
      </c>
      <c r="R3" s="7"/>
      <c r="S3" s="7"/>
      <c r="T3" s="7"/>
      <c r="U3" s="22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" customHeight="1" x14ac:dyDescent="0.4">
      <c r="A4" s="23" t="s">
        <v>11</v>
      </c>
      <c r="B4" s="24" t="s">
        <v>12</v>
      </c>
      <c r="C4" s="5"/>
      <c r="D4" s="25" t="s">
        <v>13</v>
      </c>
      <c r="E4" s="26" t="s">
        <v>14</v>
      </c>
      <c r="F4" s="20"/>
      <c r="G4" s="21"/>
      <c r="H4" s="26" t="s">
        <v>15</v>
      </c>
      <c r="I4" s="20"/>
      <c r="J4" s="21"/>
      <c r="K4" s="25" t="s">
        <v>16</v>
      </c>
      <c r="L4" s="25" t="s">
        <v>17</v>
      </c>
      <c r="M4" s="24" t="s">
        <v>18</v>
      </c>
      <c r="N4" s="27" t="s">
        <v>19</v>
      </c>
      <c r="O4" s="27" t="s">
        <v>20</v>
      </c>
      <c r="P4" s="28" t="s">
        <v>21</v>
      </c>
      <c r="Q4" s="29" t="s">
        <v>22</v>
      </c>
      <c r="R4" s="30" t="s">
        <v>23</v>
      </c>
      <c r="S4" s="30" t="s">
        <v>24</v>
      </c>
      <c r="T4" s="30" t="s">
        <v>25</v>
      </c>
      <c r="U4" s="30" t="s">
        <v>26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" customHeight="1" x14ac:dyDescent="0.4">
      <c r="A5" s="31"/>
      <c r="B5" s="32"/>
      <c r="C5" s="15"/>
      <c r="D5" s="31"/>
      <c r="E5" s="33" t="s">
        <v>27</v>
      </c>
      <c r="F5" s="33" t="s">
        <v>28</v>
      </c>
      <c r="G5" s="33" t="s">
        <v>29</v>
      </c>
      <c r="H5" s="33" t="s">
        <v>27</v>
      </c>
      <c r="I5" s="33" t="s">
        <v>28</v>
      </c>
      <c r="J5" s="33" t="s">
        <v>29</v>
      </c>
      <c r="K5" s="31"/>
      <c r="L5" s="31"/>
      <c r="M5" s="32"/>
      <c r="N5" s="31"/>
      <c r="O5" s="31"/>
      <c r="P5" s="31"/>
      <c r="Q5" s="34">
        <v>6</v>
      </c>
      <c r="R5" s="35">
        <v>7</v>
      </c>
      <c r="S5" s="35">
        <v>8</v>
      </c>
      <c r="T5" s="35">
        <v>9</v>
      </c>
      <c r="U5" s="35">
        <v>10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" customHeight="1" x14ac:dyDescent="0.4">
      <c r="A6" s="36" t="s">
        <v>30</v>
      </c>
      <c r="B6" s="37"/>
      <c r="C6" s="38"/>
      <c r="D6" s="39"/>
      <c r="E6" s="40">
        <f>'รายละเอียด 1.8.2'!C6</f>
        <v>23673476.530000001</v>
      </c>
      <c r="F6" s="40">
        <f>'รายละเอียด 1.8.2'!E6</f>
        <v>2039606.8149999999</v>
      </c>
      <c r="G6" s="41">
        <f>SUM(E6:F6)</f>
        <v>25713083.345000003</v>
      </c>
      <c r="H6" s="40">
        <f>'รายละเอียด 1.8.2'!G6</f>
        <v>15846889.709999999</v>
      </c>
      <c r="I6" s="40">
        <f>'รายละเอียด 1.8.2'!I6</f>
        <v>1455091.69</v>
      </c>
      <c r="J6" s="41">
        <f>SUM(H6:I6)</f>
        <v>17301981.399999999</v>
      </c>
      <c r="K6" s="42" t="s">
        <v>31</v>
      </c>
      <c r="L6" s="43"/>
      <c r="M6" s="44"/>
      <c r="N6" s="45"/>
      <c r="O6" s="45"/>
      <c r="P6" s="46">
        <f>IFERROR(ROUND(((G6-J6)/G6)*100,2),0)</f>
        <v>32.71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4">
      <c r="A7" s="36" t="s">
        <v>32</v>
      </c>
      <c r="B7" s="37"/>
      <c r="C7" s="47"/>
      <c r="D7" s="48"/>
      <c r="E7" s="49"/>
      <c r="F7" s="49"/>
      <c r="G7" s="41"/>
      <c r="H7" s="49"/>
      <c r="I7" s="49"/>
      <c r="J7" s="41"/>
      <c r="K7" s="50"/>
      <c r="L7" s="51"/>
      <c r="M7" s="52"/>
      <c r="N7" s="53"/>
      <c r="O7" s="53"/>
      <c r="P7" s="4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" customHeight="1" x14ac:dyDescent="0.4">
      <c r="A8" s="54">
        <v>1</v>
      </c>
      <c r="B8" s="55" t="s">
        <v>33</v>
      </c>
      <c r="C8" s="21"/>
      <c r="D8" s="56">
        <v>10</v>
      </c>
      <c r="E8" s="57">
        <f>'รายละเอียด 1.8.2'!C19</f>
        <v>337643.30000000005</v>
      </c>
      <c r="F8" s="57">
        <f>'รายละเอียด 1.8.2'!E19</f>
        <v>81764.060000000012</v>
      </c>
      <c r="G8" s="58">
        <f>SUM(E8:F8)</f>
        <v>419407.36000000004</v>
      </c>
      <c r="H8" s="57">
        <f>'รายละเอียด 1.8.2'!G19</f>
        <v>328822.2</v>
      </c>
      <c r="I8" s="57">
        <f>'รายละเอียด 1.8.2'!I19</f>
        <v>31245.599999999995</v>
      </c>
      <c r="J8" s="58">
        <f>SUM(H8:I8)</f>
        <v>360067.8</v>
      </c>
      <c r="K8" s="42" t="s">
        <v>31</v>
      </c>
      <c r="L8" s="59">
        <f>IF(K8=0,0,IF(K8="N/A",1,IF(K8&lt;=Q$5,1,IF(K8=R$5,2,IF(K8&lt;R$5,(((K8-Q$5)/U$3)+1),IF(K8=S$5,3,IF(K8&lt;S$5,(((K8-R$5)/U$3)+2),IF(K8=T$5,4,IF(K8&lt;T$5,(((K8-S$5)/U$3)+3),IF(K8&gt;=U$5,5,IF(K8&lt;U$5,(((K8-T$5)/U$3)+4),0)))))))))))</f>
        <v>1</v>
      </c>
      <c r="M8" s="60" t="str">
        <f>IF(L8=5,"ü","û")</f>
        <v>û</v>
      </c>
      <c r="N8" s="61" t="s">
        <v>31</v>
      </c>
      <c r="O8" s="61" t="s">
        <v>34</v>
      </c>
      <c r="P8" s="46">
        <f>IFERROR(ROUND(((G8-J8)/G8)*100,2),0)</f>
        <v>14.15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" customHeight="1" x14ac:dyDescent="0.4">
      <c r="A9" s="36" t="s">
        <v>35</v>
      </c>
      <c r="B9" s="37"/>
      <c r="C9" s="62"/>
      <c r="D9" s="63"/>
      <c r="E9" s="64"/>
      <c r="F9" s="64"/>
      <c r="G9" s="64"/>
      <c r="H9" s="64"/>
      <c r="I9" s="64"/>
      <c r="J9" s="64"/>
      <c r="K9" s="65"/>
      <c r="L9" s="66"/>
      <c r="M9" s="67"/>
      <c r="N9" s="68"/>
      <c r="O9" s="68"/>
      <c r="P9" s="4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3.25" customHeight="1" x14ac:dyDescent="0.4">
      <c r="A10" s="54">
        <v>2</v>
      </c>
      <c r="B10" s="55" t="s">
        <v>36</v>
      </c>
      <c r="C10" s="21"/>
      <c r="D10" s="56">
        <v>10</v>
      </c>
      <c r="E10" s="57">
        <f>'รายละเอียด 1.8.2'!C32</f>
        <v>3978256.98</v>
      </c>
      <c r="F10" s="57">
        <f>'รายละเอียด 1.8.2'!E32</f>
        <v>90</v>
      </c>
      <c r="G10" s="58">
        <f>SUM(E10:F10)</f>
        <v>3978346.98</v>
      </c>
      <c r="H10" s="57">
        <f>'รายละเอียด 1.8.2'!G32</f>
        <v>4498241.76</v>
      </c>
      <c r="I10" s="57">
        <f>'รายละเอียด 1.8.2'!I32</f>
        <v>90</v>
      </c>
      <c r="J10" s="58">
        <f>SUM(H10:I10)</f>
        <v>4498331.76</v>
      </c>
      <c r="K10" s="42" t="s">
        <v>31</v>
      </c>
      <c r="L10" s="59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0" t="str">
        <f>IF(L10=5,"ü","û")</f>
        <v>û</v>
      </c>
      <c r="N10" s="61" t="s">
        <v>31</v>
      </c>
      <c r="O10" s="61" t="s">
        <v>34</v>
      </c>
      <c r="P10" s="46">
        <f>IFERROR(ROUND(((G10-J10)/G10)*100,2),0)</f>
        <v>-13.07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3.25" customHeight="1" x14ac:dyDescent="0.4">
      <c r="A11" s="36" t="s">
        <v>37</v>
      </c>
      <c r="B11" s="37"/>
      <c r="C11" s="38"/>
      <c r="D11" s="63"/>
      <c r="E11" s="64"/>
      <c r="F11" s="64"/>
      <c r="G11" s="64"/>
      <c r="H11" s="64"/>
      <c r="I11" s="64"/>
      <c r="J11" s="64"/>
      <c r="K11" s="65"/>
      <c r="L11" s="66"/>
      <c r="M11" s="67"/>
      <c r="N11" s="68"/>
      <c r="O11" s="68"/>
      <c r="P11" s="4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3.25" customHeight="1" x14ac:dyDescent="0.4">
      <c r="A12" s="54">
        <v>3</v>
      </c>
      <c r="B12" s="55" t="s">
        <v>38</v>
      </c>
      <c r="C12" s="21"/>
      <c r="D12" s="56">
        <v>10</v>
      </c>
      <c r="E12" s="57">
        <f>'รายละเอียด 1.8.2'!C45</f>
        <v>221316.22000000003</v>
      </c>
      <c r="F12" s="57">
        <f>'รายละเอียด 1.8.2'!E45</f>
        <v>59463.61</v>
      </c>
      <c r="G12" s="58">
        <f t="shared" ref="G12:G14" si="0">SUM(E12:F12)</f>
        <v>280779.83</v>
      </c>
      <c r="H12" s="57">
        <f>'รายละเอียด 1.8.2'!G45</f>
        <v>208094.17</v>
      </c>
      <c r="I12" s="57">
        <f>'รายละเอียด 1.8.2'!I45</f>
        <v>17186.96</v>
      </c>
      <c r="J12" s="58">
        <f t="shared" ref="J12:J14" si="1">SUM(H12:I12)</f>
        <v>225281.13</v>
      </c>
      <c r="K12" s="42" t="s">
        <v>31</v>
      </c>
      <c r="L12" s="59">
        <f t="shared" ref="L12:L14" si="2">IF(K12=0,0,IF(K12="N/A",1,IF(K12&lt;=Q$5,1,IF(K12=R$5,2,IF(K12&lt;R$5,(((K12-Q$5)/U$3)+1),IF(K12=S$5,3,IF(K12&lt;S$5,(((K12-R$5)/U$3)+2),IF(K12=T$5,4,IF(K12&lt;T$5,(((K12-S$5)/U$3)+3),IF(K12&gt;=U$5,5,IF(K12&lt;U$5,(((K12-T$5)/U$3)+4),0)))))))))))</f>
        <v>1</v>
      </c>
      <c r="M12" s="60" t="str">
        <f t="shared" ref="M12:M14" si="3">IF(L12=5,"ü","û")</f>
        <v>û</v>
      </c>
      <c r="N12" s="61">
        <v>48.82</v>
      </c>
      <c r="O12" s="61" t="s">
        <v>34</v>
      </c>
      <c r="P12" s="46">
        <f t="shared" ref="P12:P14" si="4">IFERROR(ROUND(((G12-J12)/G12)*100,2),0)</f>
        <v>19.77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3.25" customHeight="1" x14ac:dyDescent="0.4">
      <c r="A13" s="54">
        <v>4</v>
      </c>
      <c r="B13" s="69" t="s">
        <v>39</v>
      </c>
      <c r="C13" s="21"/>
      <c r="D13" s="56">
        <v>10</v>
      </c>
      <c r="E13" s="57">
        <f>'รายละเอียด 1.8.2'!C58</f>
        <v>1098033.8799999999</v>
      </c>
      <c r="F13" s="57">
        <f>'รายละเอียด 1.8.2'!E58</f>
        <v>60421.060000000005</v>
      </c>
      <c r="G13" s="58">
        <f t="shared" si="0"/>
        <v>1158454.94</v>
      </c>
      <c r="H13" s="57">
        <f>'รายละเอียด 1.8.2'!G58</f>
        <v>1128641.7000000002</v>
      </c>
      <c r="I13" s="57">
        <f>'รายละเอียด 1.8.2'!I58</f>
        <v>38954.269999999997</v>
      </c>
      <c r="J13" s="58">
        <f t="shared" si="1"/>
        <v>1167595.9700000002</v>
      </c>
      <c r="K13" s="42" t="s">
        <v>31</v>
      </c>
      <c r="L13" s="59">
        <f t="shared" si="2"/>
        <v>1</v>
      </c>
      <c r="M13" s="60" t="str">
        <f t="shared" si="3"/>
        <v>û</v>
      </c>
      <c r="N13" s="61">
        <v>26.21</v>
      </c>
      <c r="O13" s="61" t="s">
        <v>34</v>
      </c>
      <c r="P13" s="46">
        <f t="shared" si="4"/>
        <v>-0.79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" customHeight="1" x14ac:dyDescent="0.4">
      <c r="A14" s="54">
        <v>5</v>
      </c>
      <c r="B14" s="55" t="s">
        <v>40</v>
      </c>
      <c r="C14" s="21"/>
      <c r="D14" s="56">
        <v>10</v>
      </c>
      <c r="E14" s="57">
        <f>'รายละเอียด 1.8.2'!C71</f>
        <v>430752.18</v>
      </c>
      <c r="F14" s="57">
        <f>'รายละเอียด 1.8.2'!E71</f>
        <v>34759.600000000006</v>
      </c>
      <c r="G14" s="58">
        <f t="shared" si="0"/>
        <v>465511.78</v>
      </c>
      <c r="H14" s="57">
        <f>'รายละเอียด 1.8.2'!G71</f>
        <v>575026.79</v>
      </c>
      <c r="I14" s="57">
        <f>'รายละเอียด 1.8.2'!I71</f>
        <v>50435.319999999992</v>
      </c>
      <c r="J14" s="58">
        <f t="shared" si="1"/>
        <v>625462.11</v>
      </c>
      <c r="K14" s="42" t="s">
        <v>31</v>
      </c>
      <c r="L14" s="59">
        <f t="shared" si="2"/>
        <v>1</v>
      </c>
      <c r="M14" s="60" t="str">
        <f t="shared" si="3"/>
        <v>û</v>
      </c>
      <c r="N14" s="61" t="s">
        <v>31</v>
      </c>
      <c r="O14" s="61" t="s">
        <v>34</v>
      </c>
      <c r="P14" s="46">
        <f t="shared" si="4"/>
        <v>-34.36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" customHeight="1" x14ac:dyDescent="0.4">
      <c r="A15" s="70" t="s">
        <v>41</v>
      </c>
      <c r="B15" s="20"/>
      <c r="C15" s="21"/>
      <c r="D15" s="63"/>
      <c r="E15" s="64"/>
      <c r="F15" s="64"/>
      <c r="G15" s="64"/>
      <c r="H15" s="64"/>
      <c r="I15" s="64"/>
      <c r="J15" s="64"/>
      <c r="K15" s="65"/>
      <c r="L15" s="66"/>
      <c r="M15" s="67"/>
      <c r="N15" s="68"/>
      <c r="O15" s="68"/>
      <c r="P15" s="4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" customHeight="1" x14ac:dyDescent="0.4">
      <c r="A16" s="54">
        <v>6</v>
      </c>
      <c r="B16" s="55" t="s">
        <v>42</v>
      </c>
      <c r="C16" s="21"/>
      <c r="D16" s="56">
        <v>10</v>
      </c>
      <c r="E16" s="57">
        <f>'รายละเอียด 1.8.2'!C84</f>
        <v>503653.67000000004</v>
      </c>
      <c r="F16" s="57">
        <f>'รายละเอียด 1.8.2'!E84</f>
        <v>264711.57</v>
      </c>
      <c r="G16" s="58">
        <f t="shared" ref="G16:G17" si="5">SUM(E16:F16)</f>
        <v>768365.24</v>
      </c>
      <c r="H16" s="57">
        <f>'รายละเอียด 1.8.2'!G84</f>
        <v>612784</v>
      </c>
      <c r="I16" s="57">
        <f>'รายละเอียด 1.8.2'!I84</f>
        <v>893317.88000000012</v>
      </c>
      <c r="J16" s="58">
        <f t="shared" ref="J16:J17" si="6">SUM(H16:I16)</f>
        <v>1506101.8800000001</v>
      </c>
      <c r="K16" s="42" t="s">
        <v>31</v>
      </c>
      <c r="L16" s="59">
        <f t="shared" ref="L16:L17" si="7"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0" t="str">
        <f t="shared" ref="M16:M17" si="8">IF(L16=5,"ü","û")</f>
        <v>û</v>
      </c>
      <c r="N16" s="61">
        <v>-52.76</v>
      </c>
      <c r="O16" s="61" t="s">
        <v>34</v>
      </c>
      <c r="P16" s="46">
        <f t="shared" ref="P16:P17" si="9">IFERROR(ROUND(((G16-J16)/G16)*100,2),0)</f>
        <v>-96.01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" customHeight="1" x14ac:dyDescent="0.4">
      <c r="A17" s="71" t="s">
        <v>43</v>
      </c>
      <c r="B17" s="20"/>
      <c r="C17" s="21"/>
      <c r="D17" s="72">
        <v>10</v>
      </c>
      <c r="E17" s="73">
        <f t="shared" ref="E17:F17" si="10">SUM(E6:E16)</f>
        <v>30243132.760000002</v>
      </c>
      <c r="F17" s="73">
        <f t="shared" si="10"/>
        <v>2540816.7149999999</v>
      </c>
      <c r="G17" s="73">
        <f t="shared" si="5"/>
        <v>32783949.475000001</v>
      </c>
      <c r="H17" s="73">
        <f t="shared" ref="H17:I17" si="11">SUM(H6:H16)</f>
        <v>23198500.329999998</v>
      </c>
      <c r="I17" s="73">
        <f t="shared" si="11"/>
        <v>2486321.7200000002</v>
      </c>
      <c r="J17" s="73">
        <f t="shared" si="6"/>
        <v>25684822.049999997</v>
      </c>
      <c r="K17" s="74" t="s">
        <v>31</v>
      </c>
      <c r="L17" s="75">
        <f t="shared" si="7"/>
        <v>1</v>
      </c>
      <c r="M17" s="76" t="str">
        <f t="shared" si="8"/>
        <v>û</v>
      </c>
      <c r="N17" s="77"/>
      <c r="O17" s="77"/>
      <c r="P17" s="46">
        <f t="shared" si="9"/>
        <v>21.65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" customHeight="1" x14ac:dyDescent="0.4">
      <c r="A18" s="7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" customHeight="1" x14ac:dyDescent="0.4">
      <c r="A19" s="79" t="s">
        <v>44</v>
      </c>
      <c r="B19" s="5"/>
      <c r="C19" s="80" t="s">
        <v>45</v>
      </c>
      <c r="D19" s="2"/>
      <c r="E19" s="2"/>
      <c r="F19" s="2"/>
      <c r="G19" s="2"/>
      <c r="H19" s="2"/>
      <c r="I19" s="2"/>
      <c r="J19" s="5"/>
      <c r="K19" s="81" t="s">
        <v>2</v>
      </c>
      <c r="L19" s="82" t="s">
        <v>46</v>
      </c>
      <c r="M19" s="82" t="s">
        <v>18</v>
      </c>
      <c r="N19" s="83" t="s">
        <v>19</v>
      </c>
      <c r="O19" s="84" t="s">
        <v>20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" customHeight="1" x14ac:dyDescent="0.4">
      <c r="A20" s="32"/>
      <c r="B20" s="15"/>
      <c r="C20" s="32"/>
      <c r="D20" s="10"/>
      <c r="E20" s="10"/>
      <c r="F20" s="10"/>
      <c r="G20" s="10"/>
      <c r="H20" s="10"/>
      <c r="I20" s="10"/>
      <c r="J20" s="15"/>
      <c r="K20" s="85">
        <v>4</v>
      </c>
      <c r="L20" s="86">
        <v>4</v>
      </c>
      <c r="M20" s="87" t="str">
        <f>IF(L20=5,"ü","û")</f>
        <v>û</v>
      </c>
      <c r="N20" s="61">
        <v>4</v>
      </c>
      <c r="O20" s="88" t="s">
        <v>34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" customHeight="1" x14ac:dyDescent="0.4">
      <c r="A21" s="7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" customHeight="1" x14ac:dyDescent="0.4">
      <c r="A22" s="7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" customHeight="1" x14ac:dyDescent="0.4">
      <c r="A23" s="7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" customHeight="1" x14ac:dyDescent="0.4">
      <c r="A24" s="7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" customHeight="1" x14ac:dyDescent="0.4">
      <c r="A25" s="7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" customHeight="1" x14ac:dyDescent="0.4">
      <c r="A26" s="7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" customHeight="1" x14ac:dyDescent="0.4">
      <c r="A27" s="78" t="str">
        <f t="shared" ref="A27:K40" si="12">A4</f>
        <v>ลำดับ</v>
      </c>
      <c r="B27" s="7" t="str">
        <f t="shared" si="12"/>
        <v>หน่วยงาน</v>
      </c>
      <c r="C27" s="7" t="s">
        <v>47</v>
      </c>
      <c r="D27" s="7" t="str">
        <f t="shared" ref="D27:F27" si="13">D4</f>
        <v>เป้าหมาย</v>
      </c>
      <c r="E27" s="7" t="str">
        <f t="shared" si="13"/>
        <v>ปีงบประมาณ พ.ศ. 2564</v>
      </c>
      <c r="F27" s="7">
        <f t="shared" si="13"/>
        <v>0</v>
      </c>
      <c r="G27" s="7" t="s">
        <v>48</v>
      </c>
      <c r="H27" s="7" t="str">
        <f t="shared" ref="H27:I27" si="14">H4</f>
        <v>ปีงบประมาณ พ.ศ. 2565</v>
      </c>
      <c r="I27" s="7">
        <f t="shared" si="14"/>
        <v>0</v>
      </c>
      <c r="J27" s="7" t="s">
        <v>49</v>
      </c>
      <c r="K27" s="7" t="str">
        <f>K4</f>
        <v>คิดเป็นร้อยละ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" hidden="1" customHeight="1" x14ac:dyDescent="0.4">
      <c r="A28" s="78">
        <f t="shared" si="12"/>
        <v>0</v>
      </c>
      <c r="B28" s="7">
        <f t="shared" si="12"/>
        <v>0</v>
      </c>
      <c r="C28" s="7">
        <f t="shared" si="12"/>
        <v>0</v>
      </c>
      <c r="D28" s="7">
        <f t="shared" si="12"/>
        <v>0</v>
      </c>
      <c r="E28" s="7" t="str">
        <f t="shared" si="12"/>
        <v>ค่าไฟ</v>
      </c>
      <c r="F28" s="7" t="str">
        <f t="shared" si="12"/>
        <v>ค่าน้ำ</v>
      </c>
      <c r="G28" s="7" t="str">
        <f t="shared" si="12"/>
        <v>รวม</v>
      </c>
      <c r="H28" s="7" t="str">
        <f t="shared" si="12"/>
        <v>ค่าไฟ</v>
      </c>
      <c r="I28" s="7" t="str">
        <f t="shared" si="12"/>
        <v>ค่าน้ำ</v>
      </c>
      <c r="J28" s="7" t="str">
        <f t="shared" si="12"/>
        <v>รวม</v>
      </c>
      <c r="K28" s="7">
        <f t="shared" si="12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" customHeight="1" x14ac:dyDescent="0.4">
      <c r="A29" s="78" t="str">
        <f t="shared" si="12"/>
        <v>พื้นที่จังหวัดกรุงเทพมหานคร</v>
      </c>
      <c r="B29" s="7">
        <f t="shared" si="12"/>
        <v>0</v>
      </c>
      <c r="C29" s="7" t="s">
        <v>50</v>
      </c>
      <c r="D29" s="7">
        <f t="shared" si="12"/>
        <v>0</v>
      </c>
      <c r="E29" s="89">
        <f>E6</f>
        <v>23673476.530000001</v>
      </c>
      <c r="F29" s="89">
        <f>F6</f>
        <v>2039606.8149999999</v>
      </c>
      <c r="G29" s="89">
        <f>G6</f>
        <v>25713083.345000003</v>
      </c>
      <c r="H29" s="89">
        <f t="shared" si="12"/>
        <v>15846889.709999999</v>
      </c>
      <c r="I29" s="89">
        <f t="shared" si="12"/>
        <v>1455091.69</v>
      </c>
      <c r="J29" s="89">
        <f t="shared" si="12"/>
        <v>17301981.399999999</v>
      </c>
      <c r="K29" s="22" t="str">
        <f t="shared" si="12"/>
        <v>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" hidden="1" customHeight="1" x14ac:dyDescent="0.4">
      <c r="A30" s="78" t="str">
        <f t="shared" si="12"/>
        <v>พื้นที่จังหวัดอุดรธานี</v>
      </c>
      <c r="B30" s="7">
        <f t="shared" si="12"/>
        <v>0</v>
      </c>
      <c r="C30" s="7">
        <f t="shared" si="12"/>
        <v>0</v>
      </c>
      <c r="D30" s="90">
        <f t="shared" si="12"/>
        <v>0</v>
      </c>
      <c r="E30" s="89">
        <f t="shared" si="12"/>
        <v>0</v>
      </c>
      <c r="F30" s="89">
        <f t="shared" si="12"/>
        <v>0</v>
      </c>
      <c r="G30" s="89">
        <f t="shared" si="12"/>
        <v>0</v>
      </c>
      <c r="H30" s="89">
        <f t="shared" si="12"/>
        <v>0</v>
      </c>
      <c r="I30" s="89">
        <f t="shared" si="12"/>
        <v>0</v>
      </c>
      <c r="J30" s="89">
        <f t="shared" si="12"/>
        <v>0</v>
      </c>
      <c r="K30" s="22">
        <f t="shared" si="12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" customHeight="1" x14ac:dyDescent="0.4">
      <c r="A31" s="78">
        <f t="shared" si="12"/>
        <v>1</v>
      </c>
      <c r="B31" s="7" t="str">
        <f t="shared" si="12"/>
        <v>20) ศูนย์การศึกษา จ. อุดรธานี</v>
      </c>
      <c r="C31" s="7" t="s">
        <v>51</v>
      </c>
      <c r="D31" s="90">
        <f t="shared" si="12"/>
        <v>10</v>
      </c>
      <c r="E31" s="89">
        <f t="shared" si="12"/>
        <v>337643.30000000005</v>
      </c>
      <c r="F31" s="89">
        <f t="shared" si="12"/>
        <v>81764.060000000012</v>
      </c>
      <c r="G31" s="89">
        <f t="shared" si="12"/>
        <v>419407.36000000004</v>
      </c>
      <c r="H31" s="89">
        <f t="shared" si="12"/>
        <v>328822.2</v>
      </c>
      <c r="I31" s="89">
        <f t="shared" si="12"/>
        <v>31245.599999999995</v>
      </c>
      <c r="J31" s="89">
        <f t="shared" si="12"/>
        <v>360067.8</v>
      </c>
      <c r="K31" s="22" t="str">
        <f t="shared" si="12"/>
        <v>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" hidden="1" customHeight="1" x14ac:dyDescent="0.4">
      <c r="A32" s="78" t="str">
        <f t="shared" si="12"/>
        <v>พื้นที่จังหวัดนครปฐม</v>
      </c>
      <c r="B32" s="7">
        <f t="shared" si="12"/>
        <v>0</v>
      </c>
      <c r="C32" s="7">
        <f t="shared" si="12"/>
        <v>0</v>
      </c>
      <c r="D32" s="90">
        <f t="shared" si="12"/>
        <v>0</v>
      </c>
      <c r="E32" s="89">
        <f t="shared" si="12"/>
        <v>0</v>
      </c>
      <c r="F32" s="89">
        <f t="shared" si="12"/>
        <v>0</v>
      </c>
      <c r="G32" s="89">
        <f t="shared" si="12"/>
        <v>0</v>
      </c>
      <c r="H32" s="89">
        <f t="shared" si="12"/>
        <v>0</v>
      </c>
      <c r="I32" s="89">
        <f t="shared" si="12"/>
        <v>0</v>
      </c>
      <c r="J32" s="89">
        <f t="shared" si="12"/>
        <v>0</v>
      </c>
      <c r="K32" s="22">
        <f t="shared" si="12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" customHeight="1" x14ac:dyDescent="0.4">
      <c r="A33" s="78">
        <f t="shared" si="12"/>
        <v>2</v>
      </c>
      <c r="B33" s="7" t="str">
        <f t="shared" si="12"/>
        <v>21) วิทยาเขต นครปฐม</v>
      </c>
      <c r="C33" s="7" t="s">
        <v>52</v>
      </c>
      <c r="D33" s="90">
        <f t="shared" si="12"/>
        <v>10</v>
      </c>
      <c r="E33" s="89">
        <f t="shared" si="12"/>
        <v>3978256.98</v>
      </c>
      <c r="F33" s="89">
        <f t="shared" si="12"/>
        <v>90</v>
      </c>
      <c r="G33" s="89">
        <f t="shared" si="12"/>
        <v>3978346.98</v>
      </c>
      <c r="H33" s="89">
        <f t="shared" si="12"/>
        <v>4498241.76</v>
      </c>
      <c r="I33" s="89">
        <f t="shared" si="12"/>
        <v>90</v>
      </c>
      <c r="J33" s="89">
        <f t="shared" si="12"/>
        <v>4498331.76</v>
      </c>
      <c r="K33" s="22" t="str">
        <f t="shared" si="12"/>
        <v>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" hidden="1" customHeight="1" x14ac:dyDescent="0.4">
      <c r="A34" s="78" t="str">
        <f t="shared" si="12"/>
        <v>พื้นที่จังหวัดสมุทรสงคราม</v>
      </c>
      <c r="B34" s="7">
        <f t="shared" si="12"/>
        <v>0</v>
      </c>
      <c r="C34" s="7">
        <f t="shared" si="12"/>
        <v>0</v>
      </c>
      <c r="D34" s="90">
        <f t="shared" si="12"/>
        <v>0</v>
      </c>
      <c r="E34" s="89">
        <f t="shared" si="12"/>
        <v>0</v>
      </c>
      <c r="F34" s="89">
        <f t="shared" si="12"/>
        <v>0</v>
      </c>
      <c r="G34" s="89">
        <f t="shared" si="12"/>
        <v>0</v>
      </c>
      <c r="H34" s="89">
        <f t="shared" si="12"/>
        <v>0</v>
      </c>
      <c r="I34" s="89">
        <f t="shared" si="12"/>
        <v>0</v>
      </c>
      <c r="J34" s="89">
        <f t="shared" si="12"/>
        <v>0</v>
      </c>
      <c r="K34" s="22">
        <f t="shared" si="12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" customHeight="1" x14ac:dyDescent="0.4">
      <c r="A35" s="78">
        <f t="shared" si="12"/>
        <v>3</v>
      </c>
      <c r="B35" s="7" t="str">
        <f t="shared" si="12"/>
        <v>26) ศูนย์การศึกษา จ. สุมทรสงคราม</v>
      </c>
      <c r="C35" s="7" t="s">
        <v>53</v>
      </c>
      <c r="D35" s="90">
        <f t="shared" si="12"/>
        <v>10</v>
      </c>
      <c r="E35" s="89">
        <f t="shared" si="12"/>
        <v>221316.22000000003</v>
      </c>
      <c r="F35" s="89">
        <f t="shared" si="12"/>
        <v>59463.61</v>
      </c>
      <c r="G35" s="89">
        <f t="shared" si="12"/>
        <v>280779.83</v>
      </c>
      <c r="H35" s="89">
        <f t="shared" si="12"/>
        <v>208094.17</v>
      </c>
      <c r="I35" s="89">
        <f t="shared" si="12"/>
        <v>17186.96</v>
      </c>
      <c r="J35" s="89">
        <f t="shared" si="12"/>
        <v>225281.13</v>
      </c>
      <c r="K35" s="22" t="str">
        <f t="shared" si="12"/>
        <v>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" customHeight="1" x14ac:dyDescent="0.4">
      <c r="A36" s="78">
        <f t="shared" si="12"/>
        <v>4</v>
      </c>
      <c r="B36" s="7" t="str">
        <f t="shared" si="12"/>
        <v>27) วิทยาลัยสหเวชศาสตร์</v>
      </c>
      <c r="C36" s="7" t="s">
        <v>54</v>
      </c>
      <c r="D36" s="90">
        <f t="shared" si="12"/>
        <v>10</v>
      </c>
      <c r="E36" s="89">
        <f t="shared" si="12"/>
        <v>1098033.8799999999</v>
      </c>
      <c r="F36" s="89">
        <f t="shared" si="12"/>
        <v>60421.060000000005</v>
      </c>
      <c r="G36" s="89">
        <f t="shared" si="12"/>
        <v>1158454.94</v>
      </c>
      <c r="H36" s="89">
        <f t="shared" si="12"/>
        <v>1128641.7000000002</v>
      </c>
      <c r="I36" s="89">
        <f t="shared" si="12"/>
        <v>38954.269999999997</v>
      </c>
      <c r="J36" s="89">
        <f t="shared" si="12"/>
        <v>1167595.9700000002</v>
      </c>
      <c r="K36" s="22" t="str">
        <f t="shared" si="12"/>
        <v>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" customHeight="1" x14ac:dyDescent="0.4">
      <c r="A37" s="78">
        <f t="shared" si="12"/>
        <v>5</v>
      </c>
      <c r="B37" s="7" t="str">
        <f t="shared" si="12"/>
        <v>28) สถาบันส่งเสริมและพัฒนาสุขภาพสังคมสูงวัย</v>
      </c>
      <c r="C37" s="7" t="s">
        <v>55</v>
      </c>
      <c r="D37" s="90">
        <f t="shared" si="12"/>
        <v>10</v>
      </c>
      <c r="E37" s="89">
        <f t="shared" si="12"/>
        <v>430752.18</v>
      </c>
      <c r="F37" s="89">
        <f t="shared" si="12"/>
        <v>34759.600000000006</v>
      </c>
      <c r="G37" s="89">
        <f t="shared" si="12"/>
        <v>465511.78</v>
      </c>
      <c r="H37" s="89">
        <f t="shared" si="12"/>
        <v>575026.79</v>
      </c>
      <c r="I37" s="89">
        <f t="shared" si="12"/>
        <v>50435.319999999992</v>
      </c>
      <c r="J37" s="89">
        <f t="shared" si="12"/>
        <v>625462.11</v>
      </c>
      <c r="K37" s="22" t="str">
        <f t="shared" si="12"/>
        <v>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" hidden="1" customHeight="1" x14ac:dyDescent="0.4">
      <c r="A38" s="78" t="str">
        <f t="shared" si="12"/>
        <v>พื้นที่จังหวัดระนอง</v>
      </c>
      <c r="B38" s="7">
        <f t="shared" si="12"/>
        <v>0</v>
      </c>
      <c r="C38" s="7">
        <f t="shared" si="12"/>
        <v>0</v>
      </c>
      <c r="D38" s="90">
        <f t="shared" si="12"/>
        <v>0</v>
      </c>
      <c r="E38" s="89">
        <f t="shared" si="12"/>
        <v>0</v>
      </c>
      <c r="F38" s="89">
        <f t="shared" si="12"/>
        <v>0</v>
      </c>
      <c r="G38" s="89">
        <f t="shared" si="12"/>
        <v>0</v>
      </c>
      <c r="H38" s="89">
        <f t="shared" si="12"/>
        <v>0</v>
      </c>
      <c r="I38" s="89">
        <f t="shared" si="12"/>
        <v>0</v>
      </c>
      <c r="J38" s="89">
        <f t="shared" si="12"/>
        <v>0</v>
      </c>
      <c r="K38" s="22">
        <f t="shared" si="12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" customHeight="1" x14ac:dyDescent="0.4">
      <c r="A39" s="78">
        <f t="shared" si="12"/>
        <v>6</v>
      </c>
      <c r="B39" s="7" t="str">
        <f t="shared" si="12"/>
        <v>29) ศูนย์การศึกษา จ. ระนอง</v>
      </c>
      <c r="C39" s="7" t="s">
        <v>56</v>
      </c>
      <c r="D39" s="90">
        <f t="shared" si="12"/>
        <v>10</v>
      </c>
      <c r="E39" s="89">
        <f t="shared" si="12"/>
        <v>503653.67000000004</v>
      </c>
      <c r="F39" s="89">
        <f t="shared" si="12"/>
        <v>264711.57</v>
      </c>
      <c r="G39" s="89">
        <f t="shared" si="12"/>
        <v>768365.24</v>
      </c>
      <c r="H39" s="89">
        <f t="shared" si="12"/>
        <v>612784</v>
      </c>
      <c r="I39" s="89">
        <f t="shared" si="12"/>
        <v>893317.88000000012</v>
      </c>
      <c r="J39" s="89">
        <f t="shared" si="12"/>
        <v>1506101.8800000001</v>
      </c>
      <c r="K39" s="22" t="str">
        <f t="shared" si="12"/>
        <v>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24" customHeight="1" x14ac:dyDescent="0.4">
      <c r="A40" s="78" t="str">
        <f t="shared" si="12"/>
        <v>ระดับมหาวิทยาลัย</v>
      </c>
      <c r="B40" s="7">
        <f t="shared" si="12"/>
        <v>0</v>
      </c>
      <c r="C40" s="7" t="s">
        <v>57</v>
      </c>
      <c r="D40" s="90">
        <f t="shared" si="12"/>
        <v>10</v>
      </c>
      <c r="E40" s="89">
        <f t="shared" si="12"/>
        <v>30243132.760000002</v>
      </c>
      <c r="F40" s="89">
        <f t="shared" si="12"/>
        <v>2540816.7149999999</v>
      </c>
      <c r="G40" s="89">
        <f t="shared" si="12"/>
        <v>32783949.475000001</v>
      </c>
      <c r="H40" s="89">
        <f t="shared" si="12"/>
        <v>23198500.329999998</v>
      </c>
      <c r="I40" s="89">
        <f t="shared" si="12"/>
        <v>2486321.7200000002</v>
      </c>
      <c r="J40" s="89">
        <f t="shared" si="12"/>
        <v>25684822.049999997</v>
      </c>
      <c r="K40" s="22" t="str">
        <f t="shared" si="12"/>
        <v>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" customHeight="1" x14ac:dyDescent="0.4">
      <c r="A41" s="7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" customHeight="1" x14ac:dyDescent="0.4">
      <c r="A42" s="7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" customHeight="1" x14ac:dyDescent="0.4">
      <c r="A43" s="7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" customHeight="1" x14ac:dyDescent="0.4">
      <c r="A44" s="7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" customHeight="1" x14ac:dyDescent="0.4">
      <c r="A45" s="7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" customHeight="1" x14ac:dyDescent="0.4">
      <c r="A46" s="7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" customHeight="1" x14ac:dyDescent="0.4">
      <c r="A47" s="7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" customHeight="1" x14ac:dyDescent="0.4">
      <c r="A48" s="7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" customHeight="1" x14ac:dyDescent="0.4">
      <c r="A49" s="7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" customHeight="1" x14ac:dyDescent="0.4">
      <c r="A50" s="7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" customHeight="1" x14ac:dyDescent="0.4">
      <c r="A51" s="7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 x14ac:dyDescent="0.4">
      <c r="A52" s="7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" customHeight="1" x14ac:dyDescent="0.4">
      <c r="A53" s="7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" customHeight="1" x14ac:dyDescent="0.4">
      <c r="A54" s="7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" customHeight="1" x14ac:dyDescent="0.4">
      <c r="A55" s="7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" customHeight="1" x14ac:dyDescent="0.4">
      <c r="A56" s="7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" customHeight="1" x14ac:dyDescent="0.4">
      <c r="A57" s="7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" customHeight="1" x14ac:dyDescent="0.4">
      <c r="A58" s="7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24" customHeight="1" x14ac:dyDescent="0.4">
      <c r="A59" s="7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" customHeight="1" x14ac:dyDescent="0.4">
      <c r="A60" s="7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" customHeight="1" x14ac:dyDescent="0.4">
      <c r="A61" s="7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" customHeight="1" x14ac:dyDescent="0.4">
      <c r="A62" s="7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" customHeight="1" x14ac:dyDescent="0.4">
      <c r="A63" s="7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" customHeight="1" x14ac:dyDescent="0.4">
      <c r="A64" s="7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" customHeight="1" x14ac:dyDescent="0.4">
      <c r="A65" s="7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" customHeight="1" x14ac:dyDescent="0.4">
      <c r="A66" s="7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" customHeight="1" x14ac:dyDescent="0.4">
      <c r="A67" s="7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" customHeight="1" x14ac:dyDescent="0.4">
      <c r="A68" s="7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" customHeight="1" x14ac:dyDescent="0.4">
      <c r="A69" s="7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" customHeight="1" x14ac:dyDescent="0.4">
      <c r="A70" s="7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" customHeight="1" x14ac:dyDescent="0.4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24" customHeight="1" x14ac:dyDescent="0.4">
      <c r="A72" s="7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" customHeight="1" x14ac:dyDescent="0.4">
      <c r="A73" s="7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" customHeight="1" x14ac:dyDescent="0.4">
      <c r="A74" s="7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" customHeight="1" x14ac:dyDescent="0.4">
      <c r="A75" s="7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" customHeight="1" x14ac:dyDescent="0.4">
      <c r="A76" s="7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" customHeight="1" x14ac:dyDescent="0.4">
      <c r="A77" s="7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" customHeight="1" x14ac:dyDescent="0.4">
      <c r="A78" s="7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" customHeight="1" x14ac:dyDescent="0.4">
      <c r="A79" s="7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" customHeight="1" x14ac:dyDescent="0.4">
      <c r="A80" s="7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" customHeight="1" x14ac:dyDescent="0.4">
      <c r="A81" s="7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" customHeight="1" x14ac:dyDescent="0.4">
      <c r="A82" s="7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" customHeight="1" x14ac:dyDescent="0.4">
      <c r="A83" s="7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24" customHeight="1" x14ac:dyDescent="0.4">
      <c r="A84" s="7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24" customHeight="1" x14ac:dyDescent="0.4">
      <c r="A85" s="7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24" customHeight="1" x14ac:dyDescent="0.4">
      <c r="A86" s="7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24" customHeight="1" x14ac:dyDescent="0.4">
      <c r="A87" s="7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24" customHeight="1" x14ac:dyDescent="0.4">
      <c r="A88" s="7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24" customHeight="1" x14ac:dyDescent="0.4">
      <c r="A89" s="7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24" customHeight="1" x14ac:dyDescent="0.4">
      <c r="A90" s="7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24" customHeight="1" x14ac:dyDescent="0.4">
      <c r="A91" s="7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24" customHeight="1" x14ac:dyDescent="0.4">
      <c r="A92" s="7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4" customHeight="1" x14ac:dyDescent="0.4">
      <c r="A93" s="7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4" customHeight="1" x14ac:dyDescent="0.4">
      <c r="A94" s="7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24" customHeight="1" x14ac:dyDescent="0.4">
      <c r="A95" s="7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24" customHeight="1" x14ac:dyDescent="0.4">
      <c r="A96" s="7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24" customHeight="1" x14ac:dyDescent="0.4">
      <c r="A97" s="7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24" customHeight="1" x14ac:dyDescent="0.4">
      <c r="A98" s="7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24" customHeight="1" x14ac:dyDescent="0.4">
      <c r="A99" s="7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24" customHeight="1" x14ac:dyDescent="0.4">
      <c r="A100" s="7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24" customHeight="1" x14ac:dyDescent="0.4">
      <c r="A101" s="7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24" customHeight="1" x14ac:dyDescent="0.4">
      <c r="A102" s="7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4" customHeight="1" x14ac:dyDescent="0.4">
      <c r="A103" s="7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4" customHeight="1" x14ac:dyDescent="0.4">
      <c r="A104" s="7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4" customHeight="1" x14ac:dyDescent="0.4">
      <c r="A105" s="7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4" customHeight="1" x14ac:dyDescent="0.4">
      <c r="A106" s="7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24" customHeight="1" x14ac:dyDescent="0.4">
      <c r="A107" s="7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4" customHeight="1" x14ac:dyDescent="0.4">
      <c r="A108" s="7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24" customHeight="1" x14ac:dyDescent="0.4">
      <c r="A109" s="7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4" customHeight="1" x14ac:dyDescent="0.4">
      <c r="A110" s="7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24" customHeight="1" x14ac:dyDescent="0.4">
      <c r="A111" s="7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24" customHeight="1" x14ac:dyDescent="0.4">
      <c r="A112" s="7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4" customHeight="1" x14ac:dyDescent="0.4">
      <c r="A113" s="7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4" customHeight="1" x14ac:dyDescent="0.4">
      <c r="A114" s="7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24" customHeight="1" x14ac:dyDescent="0.4">
      <c r="A115" s="7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24" customHeight="1" x14ac:dyDescent="0.4">
      <c r="A116" s="7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24" customHeight="1" x14ac:dyDescent="0.4">
      <c r="A117" s="7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24" customHeight="1" x14ac:dyDescent="0.4">
      <c r="A118" s="7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24" customHeight="1" x14ac:dyDescent="0.4">
      <c r="A119" s="7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24" customHeight="1" x14ac:dyDescent="0.4">
      <c r="A120" s="7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24" customHeight="1" x14ac:dyDescent="0.4">
      <c r="A121" s="7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24" customHeight="1" x14ac:dyDescent="0.4">
      <c r="A122" s="7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24" customHeight="1" x14ac:dyDescent="0.4">
      <c r="A123" s="7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24" customHeight="1" x14ac:dyDescent="0.4">
      <c r="A124" s="7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4" customHeight="1" x14ac:dyDescent="0.4">
      <c r="A125" s="7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4" customHeight="1" x14ac:dyDescent="0.4">
      <c r="A126" s="7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24" customHeight="1" x14ac:dyDescent="0.4">
      <c r="A127" s="7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24" customHeight="1" x14ac:dyDescent="0.4">
      <c r="A128" s="7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24" customHeight="1" x14ac:dyDescent="0.4">
      <c r="A129" s="7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24" customHeight="1" x14ac:dyDescent="0.4">
      <c r="A130" s="7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24" customHeight="1" x14ac:dyDescent="0.4">
      <c r="A131" s="7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24" customHeight="1" x14ac:dyDescent="0.4">
      <c r="A132" s="7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24" customHeight="1" x14ac:dyDescent="0.4">
      <c r="A133" s="7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24" customHeight="1" x14ac:dyDescent="0.4">
      <c r="A134" s="7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24" customHeight="1" x14ac:dyDescent="0.4">
      <c r="A135" s="6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24" customHeight="1" x14ac:dyDescent="0.4">
      <c r="A136" s="6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24" customHeight="1" x14ac:dyDescent="0.4">
      <c r="A137" s="6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24" customHeight="1" x14ac:dyDescent="0.4">
      <c r="A138" s="6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24" customHeight="1" x14ac:dyDescent="0.4">
      <c r="A139" s="6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24" customHeight="1" x14ac:dyDescent="0.4">
      <c r="A140" s="6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24" customHeight="1" x14ac:dyDescent="0.4">
      <c r="A141" s="6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24" customHeight="1" x14ac:dyDescent="0.4">
      <c r="A142" s="6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24" customHeight="1" x14ac:dyDescent="0.4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24" customHeight="1" x14ac:dyDescent="0.4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24" customHeight="1" x14ac:dyDescent="0.4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24" customHeight="1" x14ac:dyDescent="0.4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24" customHeight="1" x14ac:dyDescent="0.4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24" customHeight="1" x14ac:dyDescent="0.4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24" customHeight="1" x14ac:dyDescent="0.4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24" customHeight="1" x14ac:dyDescent="0.4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24" customHeight="1" x14ac:dyDescent="0.4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24" customHeight="1" x14ac:dyDescent="0.4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24" customHeight="1" x14ac:dyDescent="0.4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24" customHeight="1" x14ac:dyDescent="0.4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24" customHeight="1" x14ac:dyDescent="0.4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24" customHeight="1" x14ac:dyDescent="0.4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24" customHeight="1" x14ac:dyDescent="0.4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24" customHeight="1" x14ac:dyDescent="0.4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24" customHeight="1" x14ac:dyDescent="0.4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24" customHeight="1" x14ac:dyDescent="0.4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24" customHeight="1" x14ac:dyDescent="0.4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24" customHeight="1" x14ac:dyDescent="0.4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24" customHeight="1" x14ac:dyDescent="0.4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24" customHeight="1" x14ac:dyDescent="0.4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24" customHeight="1" x14ac:dyDescent="0.4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24" customHeight="1" x14ac:dyDescent="0.4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24" customHeight="1" x14ac:dyDescent="0.4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24" customHeight="1" x14ac:dyDescent="0.4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24" customHeight="1" x14ac:dyDescent="0.4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24" customHeight="1" x14ac:dyDescent="0.4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24" customHeight="1" x14ac:dyDescent="0.4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24" customHeight="1" x14ac:dyDescent="0.4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24" customHeight="1" x14ac:dyDescent="0.4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24" customHeight="1" x14ac:dyDescent="0.4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24" customHeight="1" x14ac:dyDescent="0.4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24" customHeight="1" x14ac:dyDescent="0.4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24" customHeight="1" x14ac:dyDescent="0.4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24" customHeight="1" x14ac:dyDescent="0.4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24" customHeight="1" x14ac:dyDescent="0.4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24" customHeight="1" x14ac:dyDescent="0.4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24" customHeight="1" x14ac:dyDescent="0.4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24" customHeight="1" x14ac:dyDescent="0.4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24" customHeight="1" x14ac:dyDescent="0.4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24" customHeight="1" x14ac:dyDescent="0.4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24" customHeight="1" x14ac:dyDescent="0.4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24" customHeight="1" x14ac:dyDescent="0.4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24" customHeight="1" x14ac:dyDescent="0.4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24" customHeight="1" x14ac:dyDescent="0.4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24" customHeight="1" x14ac:dyDescent="0.4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ht="24" customHeight="1" x14ac:dyDescent="0.4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24" customHeight="1" x14ac:dyDescent="0.4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ht="24" customHeight="1" x14ac:dyDescent="0.4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24" customHeight="1" x14ac:dyDescent="0.4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24" customHeight="1" x14ac:dyDescent="0.4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24" customHeight="1" x14ac:dyDescent="0.4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24" customHeight="1" x14ac:dyDescent="0.4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24" customHeight="1" x14ac:dyDescent="0.4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ht="24" customHeight="1" x14ac:dyDescent="0.4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24" customHeight="1" x14ac:dyDescent="0.4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ht="24" customHeight="1" x14ac:dyDescent="0.4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24" customHeight="1" x14ac:dyDescent="0.4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ht="24" customHeight="1" x14ac:dyDescent="0.4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24" customHeight="1" x14ac:dyDescent="0.4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ht="24" customHeight="1" x14ac:dyDescent="0.4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24" customHeight="1" x14ac:dyDescent="0.4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24" customHeight="1" x14ac:dyDescent="0.4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24" customHeight="1" x14ac:dyDescent="0.4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24" customHeight="1" x14ac:dyDescent="0.4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24" customHeight="1" x14ac:dyDescent="0.4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24" customHeight="1" x14ac:dyDescent="0.4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24" customHeight="1" x14ac:dyDescent="0.4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24" customHeight="1" x14ac:dyDescent="0.4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24" customHeight="1" x14ac:dyDescent="0.4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24" customHeight="1" x14ac:dyDescent="0.4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24" customHeight="1" x14ac:dyDescent="0.4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24" customHeight="1" x14ac:dyDescent="0.4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24" customHeight="1" x14ac:dyDescent="0.4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24" customHeight="1" x14ac:dyDescent="0.4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24" customHeight="1" x14ac:dyDescent="0.4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24" customHeight="1" x14ac:dyDescent="0.4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24" customHeight="1" x14ac:dyDescent="0.4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24" customHeight="1" x14ac:dyDescent="0.4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24" customHeight="1" x14ac:dyDescent="0.4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24" customHeight="1" x14ac:dyDescent="0.4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24" customHeight="1" x14ac:dyDescent="0.4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24" customHeight="1" x14ac:dyDescent="0.4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24" customHeight="1" x14ac:dyDescent="0.4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24" customHeight="1" x14ac:dyDescent="0.4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24" customHeight="1" x14ac:dyDescent="0.4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24" customHeight="1" x14ac:dyDescent="0.4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24" customHeight="1" x14ac:dyDescent="0.4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24" customHeight="1" x14ac:dyDescent="0.4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24" customHeight="1" x14ac:dyDescent="0.4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24" customHeight="1" x14ac:dyDescent="0.4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24" customHeight="1" x14ac:dyDescent="0.4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24" customHeight="1" x14ac:dyDescent="0.4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24" customHeight="1" x14ac:dyDescent="0.4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24" customHeight="1" x14ac:dyDescent="0.4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24" customHeight="1" x14ac:dyDescent="0.4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24" customHeight="1" x14ac:dyDescent="0.4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1:41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1:41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41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1:41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1:41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1:41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1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1:41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1:41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1:41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1:41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1:41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1:41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1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1:41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1:41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1:41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1:41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1:41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1:41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1:41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1:41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1:41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1:41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1:41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1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1:41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1:41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1:41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1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1:41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1:41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1:41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1:41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1:41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1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41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1:41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1:41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1:41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1:41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1:41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1:41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1:41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1:41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1:41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41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1:41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41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1:41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1:41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1:41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1:41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1:41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1:41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1:41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1:41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1:41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1:41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1:41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1:41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1:41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1:41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1:41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1:41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1:41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1:41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1:41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1:41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1:41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1:41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1:41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1:41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1:41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1:41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1:41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1:41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1:41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41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1:41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1:41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1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1:41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1:41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41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1:41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1:41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1:41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1:41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1:41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1:41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1:41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1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1:41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1:41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1:41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1:41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1:41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1:41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1:41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1:41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41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1:41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1:41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1:41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1:41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1:41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1:41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1:41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1:41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1:41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1:41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1:41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1:41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1:41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1:41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1:41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1:41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1:41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1:41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1:41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1:41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1:41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1:41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41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1:41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1:41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1:41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1:41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1:41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1:41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1:41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1:41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1:41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1:41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1:41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1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1:41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1:41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1:41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1:41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1:41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1:41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1:41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1:41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1:41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1:41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1:41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1:41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1:41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1:41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1:41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1:41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1:41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1:41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1:41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1:41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1:41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1:41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1:41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1:41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1:41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1:41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1:41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1:41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1:41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1:41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1:41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1:41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1:41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1:41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1:41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1:41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1:41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1:41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1:41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1:41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1:41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1:41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1:41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1:41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1:41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1:41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1:41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1:41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1:41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1:41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1:41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1:41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1:41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1:41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1:41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1:41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1:41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1:41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1:41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1:41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1:41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1:41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1:41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1:41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1:41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1:41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1:41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1:41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1:41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1:41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1:41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1:41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1:41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1:41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1:41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1:41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1:41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1:41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1:41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1:41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1:41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1:41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1:41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1:41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1:41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1:41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1:41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1:41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1:41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1:41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1:41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1:41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1:41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1:41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1:41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1:41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1:41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1:41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1:41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1:41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1:41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1:41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1:41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1:41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1:41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1:41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1:41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1:41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1:41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1:41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1:41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1:41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1:41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1:41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1:41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1:41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1:41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1:41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1:41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1:41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1:41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1:41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1:41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1:41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1:41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1:41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1:41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1:41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1:41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1:41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1:41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1:41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1:41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1:41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1:41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1:41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1:41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1:41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1:41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1:41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1:41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1:41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1:41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1:41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1:41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1:41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1:41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1:41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1:41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1:41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1:41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1:41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1:41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1:41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1:41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1:41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1:41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1:41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1:41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1:41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1:41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1:41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1:41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1:41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1:41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1:41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1:41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1:41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1:41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1:41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1:41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1:41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1:41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1:41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1:41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1:41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1:41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1:41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1:41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1:41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1:41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1:41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1:41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1:41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1:41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1:41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1:41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1:41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1:41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1:41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1:41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1:41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1:41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1:41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1:41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1:41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1:41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1:41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1:41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1:41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1:41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1:41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1:41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1:41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1:41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1:41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1:41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1:41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1:41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1:41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1:41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1:41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1:41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1:41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1:41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1:41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1:41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1:41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1:41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1:41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1:41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1:41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1:41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1:41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1:41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1:41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1:41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1:41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1:41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1:41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1:41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1:41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1:41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1:41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1:41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1:41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1:41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1:41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1:41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1:41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1:41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1:41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1:41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1:41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1:41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1:41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1:41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1:41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1:41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1:41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1:41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1:41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1:41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1:41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1:41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1:41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1:41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1:41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1:41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1:41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1:41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1:41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1:41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1:41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1:41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1:41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1:41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1:41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1:41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1:41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1:41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1:41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1:41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1:41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1:41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1:41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1:41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1:41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1:41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1:41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1:41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1:41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1:41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1:41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1:41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1:41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1:41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1:41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1:41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1:41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1:41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1:41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1:41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1:41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1:41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1:41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1:41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1:41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1:41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1:41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1:41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1:41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1:41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1:41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1:41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1:41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1:41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1:41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1:41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1:41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1:41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1:41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1:41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1:41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1:41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1:41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1:41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1:41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1:41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1:41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1:41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1:41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1:41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1:41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1:41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1:41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1:41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1:41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1:41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1:41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1:41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1:41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1:41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1:41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1:41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1:41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1:41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1:41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1:41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1:41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1:41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1:41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1:41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1:41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1:41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1:41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1:41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1:41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1:41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1:41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1:41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1:41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1:41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1:41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1:41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1:41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1:41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1:41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1:41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1:41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1:41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1:41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1:41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1:41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1:41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1:41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1:41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1:41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1:41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1:41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1:41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1:41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1:41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1:41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1:41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1:41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1:41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1:41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1:41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1:41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1:41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1:41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1:41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1:41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1:41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1:41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1:41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1:41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1:41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1:41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1:41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1:41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1:41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1:41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1:41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1:41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1:41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1:41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1:41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1:41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1:41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1:41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1:41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1:41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1:41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1:41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1:41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1:41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1:41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1:41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1:41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1:41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1:41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1:41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1:41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1:41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1:41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1:41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1:41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1:41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1:41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1:41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1:41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1:41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1:41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1:41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1:41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1:41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1:41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1:41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1:41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1:41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1:41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1:41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1:41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1:41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1:41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1:41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1:41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1:41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1:41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1:41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1:41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1:41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1:41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1:41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1:41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1:41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1:41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1:41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1:41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1:41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1:41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1:41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1:41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1:41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1:41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</row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pane ySplit="5" topLeftCell="A6" activePane="bottomLeft" state="frozen"/>
      <selection activeCell="O21" sqref="O21"/>
      <selection pane="bottomLeft" activeCell="O21" sqref="O21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15.5" style="8" customWidth="1"/>
    <col min="4" max="4" width="11.875" style="8" customWidth="1"/>
    <col min="5" max="5" width="14.375" style="8" customWidth="1"/>
    <col min="6" max="6" width="11.875" style="8" customWidth="1"/>
    <col min="7" max="7" width="14.125" style="8" customWidth="1"/>
    <col min="8" max="8" width="11.875" style="8" customWidth="1"/>
    <col min="9" max="9" width="13" style="8" customWidth="1"/>
    <col min="10" max="10" width="10.125" style="8" customWidth="1"/>
    <col min="11" max="26" width="9" style="8" customWidth="1"/>
    <col min="27" max="16384" width="12.625" style="8"/>
  </cols>
  <sheetData>
    <row r="1" spans="1:26" ht="24" customHeight="1" x14ac:dyDescent="0.4">
      <c r="A1" s="92"/>
      <c r="B1" s="93" t="s">
        <v>58</v>
      </c>
      <c r="C1" s="94" t="s">
        <v>59</v>
      </c>
      <c r="D1" s="94"/>
      <c r="E1" s="94"/>
      <c r="F1" s="94"/>
      <c r="G1" s="94"/>
      <c r="H1" s="94"/>
      <c r="I1" s="95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6"/>
      <c r="B2" s="97" t="s">
        <v>3</v>
      </c>
      <c r="C2" s="98" t="s">
        <v>4</v>
      </c>
      <c r="D2" s="99"/>
      <c r="E2" s="99"/>
      <c r="F2" s="99"/>
      <c r="G2" s="99"/>
      <c r="H2" s="99"/>
      <c r="I2" s="14" t="s">
        <v>5</v>
      </c>
      <c r="J2" s="1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6"/>
      <c r="B3" s="17" t="s">
        <v>6</v>
      </c>
      <c r="C3" s="17" t="s">
        <v>7</v>
      </c>
      <c r="D3" s="18"/>
      <c r="E3" s="18" t="s">
        <v>8</v>
      </c>
      <c r="F3" s="17"/>
      <c r="G3" s="17"/>
      <c r="H3" s="17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00" t="s">
        <v>11</v>
      </c>
      <c r="B4" s="101" t="s">
        <v>60</v>
      </c>
      <c r="C4" s="102" t="s">
        <v>14</v>
      </c>
      <c r="D4" s="20"/>
      <c r="E4" s="20"/>
      <c r="F4" s="21"/>
      <c r="G4" s="26" t="s">
        <v>15</v>
      </c>
      <c r="H4" s="20"/>
      <c r="I4" s="20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31"/>
      <c r="B5" s="31"/>
      <c r="C5" s="45" t="s">
        <v>27</v>
      </c>
      <c r="D5" s="45" t="s">
        <v>61</v>
      </c>
      <c r="E5" s="45" t="s">
        <v>28</v>
      </c>
      <c r="F5" s="45" t="s">
        <v>61</v>
      </c>
      <c r="G5" s="33" t="s">
        <v>27</v>
      </c>
      <c r="H5" s="33" t="s">
        <v>61</v>
      </c>
      <c r="I5" s="33" t="s">
        <v>28</v>
      </c>
      <c r="J5" s="33" t="s">
        <v>61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4">
      <c r="A6" s="103" t="s">
        <v>30</v>
      </c>
      <c r="B6" s="104"/>
      <c r="C6" s="105">
        <f>SUM(C7:C15)</f>
        <v>23673476.530000001</v>
      </c>
      <c r="D6" s="104">
        <f>SUM(D7:D15)</f>
        <v>5628226</v>
      </c>
      <c r="E6" s="105">
        <f>SUM(E7:E15)</f>
        <v>2039606.8149999999</v>
      </c>
      <c r="F6" s="104">
        <f>SUM(F7:F15)</f>
        <v>114169</v>
      </c>
      <c r="G6" s="105">
        <f>SUM(G7:G18)</f>
        <v>15846889.709999999</v>
      </c>
      <c r="H6" s="104">
        <f t="shared" ref="H6:J6" si="0">SUM(H7:H18)</f>
        <v>3669962</v>
      </c>
      <c r="I6" s="105">
        <f>SUM(I7:I18)</f>
        <v>1455091.69</v>
      </c>
      <c r="J6" s="104">
        <f t="shared" si="0"/>
        <v>78661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6">
        <v>1</v>
      </c>
      <c r="B7" s="107" t="s">
        <v>62</v>
      </c>
      <c r="C7" s="108">
        <v>4044695.28</v>
      </c>
      <c r="D7" s="106">
        <v>944551</v>
      </c>
      <c r="E7" s="108">
        <v>287787.12</v>
      </c>
      <c r="F7" s="106">
        <v>16740</v>
      </c>
      <c r="G7" s="108">
        <v>1605144.66</v>
      </c>
      <c r="H7" s="106">
        <v>409492</v>
      </c>
      <c r="I7" s="108">
        <v>124883.33</v>
      </c>
      <c r="J7" s="106">
        <v>6390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6">
        <v>2</v>
      </c>
      <c r="B8" s="107" t="s">
        <v>63</v>
      </c>
      <c r="C8" s="108">
        <v>3654866.15</v>
      </c>
      <c r="D8" s="106">
        <v>829733</v>
      </c>
      <c r="E8" s="108">
        <v>300848.53000000003</v>
      </c>
      <c r="F8" s="106">
        <v>17125</v>
      </c>
      <c r="G8" s="108">
        <v>1788889.4300000002</v>
      </c>
      <c r="H8" s="106">
        <v>441353</v>
      </c>
      <c r="I8" s="108">
        <v>136869.62</v>
      </c>
      <c r="J8" s="106">
        <v>7069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6">
        <v>3</v>
      </c>
      <c r="B9" s="107" t="s">
        <v>64</v>
      </c>
      <c r="C9" s="108">
        <v>2687099.49</v>
      </c>
      <c r="D9" s="106">
        <v>558926</v>
      </c>
      <c r="E9" s="108">
        <v>317061.14500000002</v>
      </c>
      <c r="F9" s="106">
        <v>18052</v>
      </c>
      <c r="G9" s="108">
        <v>2139010.6799999997</v>
      </c>
      <c r="H9" s="106">
        <v>526628</v>
      </c>
      <c r="I9" s="108">
        <v>153244.74</v>
      </c>
      <c r="J9" s="106">
        <v>8288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6">
        <v>4</v>
      </c>
      <c r="B10" s="107" t="s">
        <v>65</v>
      </c>
      <c r="C10" s="108">
        <v>2069615.64</v>
      </c>
      <c r="D10" s="106">
        <v>455101</v>
      </c>
      <c r="E10" s="108">
        <v>236139.51999999999</v>
      </c>
      <c r="F10" s="106">
        <v>13253</v>
      </c>
      <c r="G10" s="108">
        <v>1672035.97</v>
      </c>
      <c r="H10" s="106">
        <v>430122</v>
      </c>
      <c r="I10" s="108">
        <v>153129.5</v>
      </c>
      <c r="J10" s="106">
        <v>8233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6">
        <v>5</v>
      </c>
      <c r="B11" s="107" t="s">
        <v>66</v>
      </c>
      <c r="C11" s="108">
        <v>1391037.63</v>
      </c>
      <c r="D11" s="106">
        <v>378127</v>
      </c>
      <c r="E11" s="108">
        <v>163680.79</v>
      </c>
      <c r="F11" s="106">
        <v>8369</v>
      </c>
      <c r="G11" s="108">
        <v>1350809.68</v>
      </c>
      <c r="H11" s="106">
        <v>292848</v>
      </c>
      <c r="I11" s="108">
        <v>162838.37</v>
      </c>
      <c r="J11" s="106">
        <v>8926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6">
        <v>6</v>
      </c>
      <c r="B12" s="107" t="s">
        <v>67</v>
      </c>
      <c r="C12" s="108">
        <v>2383403.09</v>
      </c>
      <c r="D12" s="106">
        <v>596881</v>
      </c>
      <c r="E12" s="108">
        <v>177213.08</v>
      </c>
      <c r="F12" s="106">
        <v>9842</v>
      </c>
      <c r="G12" s="108">
        <v>1503644.25</v>
      </c>
      <c r="H12" s="106">
        <v>328243</v>
      </c>
      <c r="I12" s="108">
        <v>179044.36</v>
      </c>
      <c r="J12" s="106">
        <v>9865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6">
        <v>7</v>
      </c>
      <c r="B13" s="107" t="s">
        <v>68</v>
      </c>
      <c r="C13" s="108">
        <v>3664587.41</v>
      </c>
      <c r="D13" s="106">
        <v>909753</v>
      </c>
      <c r="E13" s="108">
        <v>199913.71</v>
      </c>
      <c r="F13" s="106">
        <v>11232</v>
      </c>
      <c r="G13" s="108">
        <v>1924988.03</v>
      </c>
      <c r="H13" s="106">
        <v>430236</v>
      </c>
      <c r="I13" s="108">
        <v>177847.39</v>
      </c>
      <c r="J13" s="106">
        <v>9694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6">
        <v>8</v>
      </c>
      <c r="B14" s="107" t="s">
        <v>69</v>
      </c>
      <c r="C14" s="108">
        <v>2062629.17</v>
      </c>
      <c r="D14" s="106">
        <v>511833</v>
      </c>
      <c r="E14" s="108">
        <v>211784.22</v>
      </c>
      <c r="F14" s="106">
        <v>11852</v>
      </c>
      <c r="G14" s="108">
        <v>1718855.91</v>
      </c>
      <c r="H14" s="106">
        <v>368161</v>
      </c>
      <c r="I14" s="108">
        <v>183231.95</v>
      </c>
      <c r="J14" s="106">
        <v>10071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6">
        <v>9</v>
      </c>
      <c r="B15" s="107" t="s">
        <v>70</v>
      </c>
      <c r="C15" s="108">
        <v>1715542.67</v>
      </c>
      <c r="D15" s="106">
        <v>443321</v>
      </c>
      <c r="E15" s="108">
        <v>145178.70000000001</v>
      </c>
      <c r="F15" s="106">
        <v>7704</v>
      </c>
      <c r="G15" s="108">
        <v>2143511.1</v>
      </c>
      <c r="H15" s="106">
        <v>442879</v>
      </c>
      <c r="I15" s="108">
        <v>184002.43</v>
      </c>
      <c r="J15" s="106">
        <v>10125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6">
        <v>10</v>
      </c>
      <c r="B16" s="107" t="s">
        <v>71</v>
      </c>
      <c r="C16" s="108">
        <v>1636612.8900000001</v>
      </c>
      <c r="D16" s="106">
        <v>430657</v>
      </c>
      <c r="E16" s="108">
        <v>143764.54</v>
      </c>
      <c r="F16" s="106">
        <v>7716</v>
      </c>
      <c r="G16" s="108"/>
      <c r="H16" s="109"/>
      <c r="I16" s="108"/>
      <c r="J16" s="10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6">
        <v>11</v>
      </c>
      <c r="B17" s="107" t="s">
        <v>72</v>
      </c>
      <c r="C17" s="108">
        <v>1481970.08</v>
      </c>
      <c r="D17" s="106">
        <v>380271</v>
      </c>
      <c r="E17" s="108">
        <v>142151.26999999999</v>
      </c>
      <c r="F17" s="106">
        <v>7517</v>
      </c>
      <c r="G17" s="108"/>
      <c r="H17" s="109"/>
      <c r="I17" s="108"/>
      <c r="J17" s="109"/>
      <c r="K17" s="7"/>
      <c r="L17" s="7"/>
      <c r="M17" s="11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6">
        <v>12</v>
      </c>
      <c r="B18" s="107" t="s">
        <v>73</v>
      </c>
      <c r="C18" s="108">
        <v>1638265.27</v>
      </c>
      <c r="D18" s="106">
        <v>417879</v>
      </c>
      <c r="E18" s="108">
        <v>125135.2</v>
      </c>
      <c r="F18" s="106">
        <v>6450</v>
      </c>
      <c r="G18" s="108"/>
      <c r="H18" s="109"/>
      <c r="I18" s="108"/>
      <c r="J18" s="10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11" t="s">
        <v>32</v>
      </c>
      <c r="B19" s="111"/>
      <c r="C19" s="105">
        <f>SUM(C20:C28)</f>
        <v>337643.30000000005</v>
      </c>
      <c r="D19" s="104">
        <f>SUM(D20:D28)</f>
        <v>76344</v>
      </c>
      <c r="E19" s="105">
        <f>SUM(E20:E28)</f>
        <v>81764.060000000012</v>
      </c>
      <c r="F19" s="104">
        <f>SUM(F20:F28)</f>
        <v>3527</v>
      </c>
      <c r="G19" s="105">
        <f t="shared" ref="G19:H19" si="1">SUM(G20:G31)</f>
        <v>328822.2</v>
      </c>
      <c r="H19" s="104">
        <f t="shared" si="1"/>
        <v>68548.209999999992</v>
      </c>
      <c r="I19" s="105">
        <f t="shared" ref="I19:J19" si="2">SUM(I20:I27)</f>
        <v>31245.599999999995</v>
      </c>
      <c r="J19" s="105">
        <f t="shared" si="2"/>
        <v>1312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6">
        <v>1</v>
      </c>
      <c r="B20" s="107" t="s">
        <v>62</v>
      </c>
      <c r="C20" s="108">
        <v>37844</v>
      </c>
      <c r="D20" s="106">
        <v>9176</v>
      </c>
      <c r="E20" s="108">
        <v>9439.27</v>
      </c>
      <c r="F20" s="106">
        <v>409</v>
      </c>
      <c r="G20" s="108">
        <v>40602.11</v>
      </c>
      <c r="H20" s="106">
        <v>8504.02</v>
      </c>
      <c r="I20" s="108">
        <v>5842.52</v>
      </c>
      <c r="J20" s="106">
        <v>229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6">
        <v>2</v>
      </c>
      <c r="B21" s="107" t="s">
        <v>63</v>
      </c>
      <c r="C21" s="108">
        <v>35209.120000000003</v>
      </c>
      <c r="D21" s="106">
        <v>8208</v>
      </c>
      <c r="E21" s="108">
        <v>8275.65</v>
      </c>
      <c r="F21" s="106">
        <v>359</v>
      </c>
      <c r="G21" s="108">
        <v>38127.160000000003</v>
      </c>
      <c r="H21" s="106">
        <v>8548.08</v>
      </c>
      <c r="I21" s="108">
        <v>4828.59</v>
      </c>
      <c r="J21" s="106">
        <v>201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6">
        <v>3</v>
      </c>
      <c r="B22" s="107" t="s">
        <v>64</v>
      </c>
      <c r="C22" s="108">
        <v>34636.480000000003</v>
      </c>
      <c r="D22" s="106">
        <v>8224</v>
      </c>
      <c r="E22" s="108">
        <v>11347.62</v>
      </c>
      <c r="F22" s="106">
        <v>491</v>
      </c>
      <c r="G22" s="108">
        <v>35036.49</v>
      </c>
      <c r="H22" s="106">
        <v>7848.08</v>
      </c>
      <c r="I22" s="108">
        <v>3203.26</v>
      </c>
      <c r="J22" s="106">
        <v>131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6">
        <v>4</v>
      </c>
      <c r="B23" s="107" t="s">
        <v>65</v>
      </c>
      <c r="C23" s="108">
        <v>30883.85</v>
      </c>
      <c r="D23" s="106">
        <v>7320</v>
      </c>
      <c r="E23" s="108">
        <v>9881.4500000000007</v>
      </c>
      <c r="F23" s="106">
        <v>428</v>
      </c>
      <c r="G23" s="108">
        <v>29257.119999999999</v>
      </c>
      <c r="H23" s="106">
        <v>6416.03</v>
      </c>
      <c r="I23" s="108">
        <v>3063.95</v>
      </c>
      <c r="J23" s="106">
        <v>125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6">
        <v>5</v>
      </c>
      <c r="B24" s="107" t="s">
        <v>66</v>
      </c>
      <c r="C24" s="108">
        <v>37596.699999999997</v>
      </c>
      <c r="D24" s="106">
        <v>8232</v>
      </c>
      <c r="E24" s="108">
        <v>1967.73</v>
      </c>
      <c r="F24" s="106">
        <v>71</v>
      </c>
      <c r="G24" s="108">
        <v>34566.620000000003</v>
      </c>
      <c r="H24" s="106">
        <v>6200</v>
      </c>
      <c r="I24" s="108">
        <v>3481.89</v>
      </c>
      <c r="J24" s="106">
        <v>143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6">
        <v>6</v>
      </c>
      <c r="B25" s="107" t="s">
        <v>67</v>
      </c>
      <c r="C25" s="108">
        <v>54089.7</v>
      </c>
      <c r="D25" s="106">
        <v>11728</v>
      </c>
      <c r="E25" s="108">
        <v>12185.43</v>
      </c>
      <c r="F25" s="106">
        <v>527</v>
      </c>
      <c r="G25" s="112">
        <v>28874.43</v>
      </c>
      <c r="H25" s="106">
        <v>5872</v>
      </c>
      <c r="I25" s="113">
        <v>3071.44</v>
      </c>
      <c r="J25" s="106">
        <v>135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6">
        <v>7</v>
      </c>
      <c r="B26" s="107" t="s">
        <v>68</v>
      </c>
      <c r="C26" s="108">
        <v>34712.39</v>
      </c>
      <c r="D26" s="106">
        <v>7896</v>
      </c>
      <c r="E26" s="108">
        <v>12999.97</v>
      </c>
      <c r="F26" s="106">
        <v>562</v>
      </c>
      <c r="G26" s="108">
        <v>43376.97</v>
      </c>
      <c r="H26" s="106">
        <v>9040</v>
      </c>
      <c r="I26" s="112">
        <v>4139.51</v>
      </c>
      <c r="J26" s="106">
        <v>181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6">
        <v>8</v>
      </c>
      <c r="B27" s="107" t="s">
        <v>69</v>
      </c>
      <c r="C27" s="108">
        <v>37550.06</v>
      </c>
      <c r="D27" s="106">
        <v>7784</v>
      </c>
      <c r="E27" s="108">
        <v>8694.5499999999993</v>
      </c>
      <c r="F27" s="106">
        <v>377</v>
      </c>
      <c r="G27" s="108">
        <v>36297.730000000003</v>
      </c>
      <c r="H27" s="106">
        <v>7336</v>
      </c>
      <c r="I27" s="108">
        <v>3614.44</v>
      </c>
      <c r="J27" s="106">
        <v>167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6">
        <v>9</v>
      </c>
      <c r="B28" s="107" t="s">
        <v>70</v>
      </c>
      <c r="C28" s="108">
        <v>35121</v>
      </c>
      <c r="D28" s="106">
        <v>7776</v>
      </c>
      <c r="E28" s="108">
        <v>6972.39</v>
      </c>
      <c r="F28" s="106">
        <v>303</v>
      </c>
      <c r="G28" s="108">
        <v>42683.57</v>
      </c>
      <c r="H28" s="106">
        <v>8784</v>
      </c>
      <c r="I28" s="108">
        <v>3001.78</v>
      </c>
      <c r="J28" s="106">
        <v>132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6">
        <v>10</v>
      </c>
      <c r="B29" s="107" t="s">
        <v>71</v>
      </c>
      <c r="C29" s="108">
        <v>35370.39</v>
      </c>
      <c r="D29" s="106">
        <v>8024</v>
      </c>
      <c r="E29" s="108">
        <v>6438.19</v>
      </c>
      <c r="F29" s="106">
        <v>280</v>
      </c>
      <c r="G29" s="108"/>
      <c r="H29" s="109"/>
      <c r="I29" s="108"/>
      <c r="J29" s="10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6">
        <v>11</v>
      </c>
      <c r="B30" s="107" t="s">
        <v>72</v>
      </c>
      <c r="C30" s="108">
        <v>40025</v>
      </c>
      <c r="D30" s="106">
        <v>9112</v>
      </c>
      <c r="E30" s="108">
        <v>2043.33</v>
      </c>
      <c r="F30" s="106">
        <v>81</v>
      </c>
      <c r="G30" s="108"/>
      <c r="H30" s="109"/>
      <c r="I30" s="108"/>
      <c r="J30" s="10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6">
        <v>12</v>
      </c>
      <c r="B31" s="107" t="s">
        <v>73</v>
      </c>
      <c r="C31" s="108">
        <v>40025</v>
      </c>
      <c r="D31" s="106">
        <v>9112</v>
      </c>
      <c r="E31" s="108">
        <v>2043.33</v>
      </c>
      <c r="F31" s="106">
        <v>81</v>
      </c>
      <c r="G31" s="108"/>
      <c r="H31" s="109"/>
      <c r="I31" s="108"/>
      <c r="J31" s="10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11" t="s">
        <v>35</v>
      </c>
      <c r="B32" s="111"/>
      <c r="C32" s="105">
        <f>SUM(C33:C41)</f>
        <v>3978256.98</v>
      </c>
      <c r="D32" s="104">
        <f>SUM(D33:D44)</f>
        <v>0</v>
      </c>
      <c r="E32" s="105">
        <f>SUM(E33:E41)</f>
        <v>90</v>
      </c>
      <c r="F32" s="104">
        <f t="shared" ref="F32:J32" si="3">SUM(F33:F44)</f>
        <v>0</v>
      </c>
      <c r="G32" s="105">
        <f t="shared" si="3"/>
        <v>4498241.76</v>
      </c>
      <c r="H32" s="104">
        <f t="shared" si="3"/>
        <v>0</v>
      </c>
      <c r="I32" s="105">
        <f t="shared" si="3"/>
        <v>90</v>
      </c>
      <c r="J32" s="104">
        <f t="shared" si="3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6">
        <v>1</v>
      </c>
      <c r="B33" s="107" t="s">
        <v>62</v>
      </c>
      <c r="C33" s="108">
        <v>755739.12</v>
      </c>
      <c r="D33" s="106"/>
      <c r="E33" s="108">
        <v>10</v>
      </c>
      <c r="F33" s="106"/>
      <c r="G33" s="108">
        <v>456231.17</v>
      </c>
      <c r="H33" s="106"/>
      <c r="I33" s="108">
        <v>10</v>
      </c>
      <c r="J33" s="10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6">
        <v>2</v>
      </c>
      <c r="B34" s="107" t="s">
        <v>63</v>
      </c>
      <c r="C34" s="108">
        <v>620797.57999999996</v>
      </c>
      <c r="D34" s="106"/>
      <c r="E34" s="108">
        <v>10</v>
      </c>
      <c r="F34" s="106"/>
      <c r="G34" s="108">
        <v>466440.67</v>
      </c>
      <c r="H34" s="106"/>
      <c r="I34" s="108">
        <v>10</v>
      </c>
      <c r="J34" s="10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6">
        <v>3</v>
      </c>
      <c r="B35" s="107" t="s">
        <v>64</v>
      </c>
      <c r="C35" s="108">
        <v>476308.37</v>
      </c>
      <c r="D35" s="106"/>
      <c r="E35" s="108">
        <v>10</v>
      </c>
      <c r="F35" s="106"/>
      <c r="G35" s="108">
        <v>472626.71</v>
      </c>
      <c r="H35" s="106"/>
      <c r="I35" s="108">
        <v>10</v>
      </c>
      <c r="J35" s="10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6">
        <v>4</v>
      </c>
      <c r="B36" s="107" t="s">
        <v>65</v>
      </c>
      <c r="C36" s="108">
        <v>431535.25</v>
      </c>
      <c r="D36" s="106"/>
      <c r="E36" s="108">
        <v>10</v>
      </c>
      <c r="F36" s="106"/>
      <c r="G36" s="108">
        <v>398956.15</v>
      </c>
      <c r="H36" s="106"/>
      <c r="I36" s="108">
        <v>10</v>
      </c>
      <c r="J36" s="10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6">
        <v>5</v>
      </c>
      <c r="B37" s="107" t="s">
        <v>66</v>
      </c>
      <c r="C37" s="108">
        <v>250354.68</v>
      </c>
      <c r="D37" s="106"/>
      <c r="E37" s="108">
        <v>10</v>
      </c>
      <c r="F37" s="106"/>
      <c r="G37" s="108">
        <v>424635.73</v>
      </c>
      <c r="H37" s="106"/>
      <c r="I37" s="108">
        <v>10</v>
      </c>
      <c r="J37" s="10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6">
        <v>6</v>
      </c>
      <c r="B38" s="107" t="s">
        <v>67</v>
      </c>
      <c r="C38" s="108">
        <v>325775.5</v>
      </c>
      <c r="D38" s="106"/>
      <c r="E38" s="108">
        <v>10</v>
      </c>
      <c r="F38" s="106"/>
      <c r="G38" s="108">
        <v>422955.36</v>
      </c>
      <c r="H38" s="106"/>
      <c r="I38" s="108">
        <v>10</v>
      </c>
      <c r="J38" s="10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6">
        <v>7</v>
      </c>
      <c r="B39" s="107" t="s">
        <v>68</v>
      </c>
      <c r="C39" s="108">
        <v>511212.48</v>
      </c>
      <c r="D39" s="106"/>
      <c r="E39" s="108">
        <v>10</v>
      </c>
      <c r="F39" s="106"/>
      <c r="G39" s="114">
        <v>597939.01</v>
      </c>
      <c r="H39" s="115"/>
      <c r="I39" s="116">
        <v>10</v>
      </c>
      <c r="J39" s="10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6">
        <v>8</v>
      </c>
      <c r="B40" s="107" t="s">
        <v>69</v>
      </c>
      <c r="C40" s="108">
        <v>300448.05</v>
      </c>
      <c r="D40" s="106"/>
      <c r="E40" s="108">
        <v>10</v>
      </c>
      <c r="F40" s="106"/>
      <c r="G40" s="108">
        <v>552559.49</v>
      </c>
      <c r="H40" s="106"/>
      <c r="I40" s="116">
        <v>10</v>
      </c>
      <c r="J40" s="10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6">
        <v>9</v>
      </c>
      <c r="B41" s="107" t="s">
        <v>70</v>
      </c>
      <c r="C41" s="108">
        <v>306085.95</v>
      </c>
      <c r="D41" s="106"/>
      <c r="E41" s="108">
        <v>10</v>
      </c>
      <c r="F41" s="106"/>
      <c r="G41" s="108">
        <v>705897.47</v>
      </c>
      <c r="H41" s="109"/>
      <c r="I41" s="108">
        <v>10</v>
      </c>
      <c r="J41" s="10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6">
        <v>10</v>
      </c>
      <c r="B42" s="107" t="s">
        <v>71</v>
      </c>
      <c r="C42" s="108">
        <v>284916.98</v>
      </c>
      <c r="D42" s="106"/>
      <c r="E42" s="108">
        <v>10</v>
      </c>
      <c r="F42" s="106"/>
      <c r="G42" s="108"/>
      <c r="H42" s="109"/>
      <c r="I42" s="108"/>
      <c r="J42" s="10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6">
        <v>11</v>
      </c>
      <c r="B43" s="107" t="s">
        <v>72</v>
      </c>
      <c r="C43" s="108">
        <v>304814.13</v>
      </c>
      <c r="D43" s="106"/>
      <c r="E43" s="108">
        <v>10</v>
      </c>
      <c r="F43" s="106"/>
      <c r="G43" s="108"/>
      <c r="H43" s="109"/>
      <c r="I43" s="108"/>
      <c r="J43" s="10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6">
        <v>12</v>
      </c>
      <c r="B44" s="107" t="s">
        <v>73</v>
      </c>
      <c r="C44" s="108">
        <v>343345.67</v>
      </c>
      <c r="D44" s="106"/>
      <c r="E44" s="108">
        <v>10</v>
      </c>
      <c r="F44" s="106"/>
      <c r="G44" s="108"/>
      <c r="H44" s="109"/>
      <c r="I44" s="108"/>
      <c r="J44" s="10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11" t="s">
        <v>37</v>
      </c>
      <c r="B45" s="111"/>
      <c r="C45" s="105">
        <f>SUM(C46:C53)</f>
        <v>221316.22000000003</v>
      </c>
      <c r="D45" s="104">
        <f>SUM(D46:D57)</f>
        <v>0</v>
      </c>
      <c r="E45" s="105">
        <f>SUM(E46:E53)</f>
        <v>59463.61</v>
      </c>
      <c r="F45" s="104">
        <f t="shared" ref="F45:J45" si="4">SUM(F46:F57)</f>
        <v>0</v>
      </c>
      <c r="G45" s="105">
        <f t="shared" si="4"/>
        <v>208094.17</v>
      </c>
      <c r="H45" s="104">
        <f t="shared" si="4"/>
        <v>0</v>
      </c>
      <c r="I45" s="105">
        <f t="shared" si="4"/>
        <v>17186.96</v>
      </c>
      <c r="J45" s="104">
        <f t="shared" si="4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6">
        <v>1</v>
      </c>
      <c r="B46" s="107" t="s">
        <v>62</v>
      </c>
      <c r="C46" s="108">
        <v>84327.91</v>
      </c>
      <c r="D46" s="106"/>
      <c r="E46" s="108">
        <v>4777.63</v>
      </c>
      <c r="F46" s="106"/>
      <c r="G46" s="108">
        <v>16470.669999999998</v>
      </c>
      <c r="H46" s="106"/>
      <c r="I46" s="108">
        <v>933.85</v>
      </c>
      <c r="J46" s="10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6">
        <v>2</v>
      </c>
      <c r="B47" s="107" t="s">
        <v>63</v>
      </c>
      <c r="C47" s="108">
        <v>27174.080000000002</v>
      </c>
      <c r="D47" s="106"/>
      <c r="E47" s="108">
        <v>4697.21</v>
      </c>
      <c r="F47" s="106"/>
      <c r="G47" s="108">
        <v>26492.18</v>
      </c>
      <c r="H47" s="106"/>
      <c r="I47" s="108">
        <v>1193.79</v>
      </c>
      <c r="J47" s="10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6">
        <v>3</v>
      </c>
      <c r="B48" s="107" t="s">
        <v>64</v>
      </c>
      <c r="C48" s="108">
        <v>27810.93</v>
      </c>
      <c r="D48" s="106"/>
      <c r="E48" s="108">
        <v>4461.67</v>
      </c>
      <c r="F48" s="106"/>
      <c r="G48" s="108">
        <v>31836.549999999996</v>
      </c>
      <c r="H48" s="106"/>
      <c r="I48" s="108">
        <v>2693.4</v>
      </c>
      <c r="J48" s="10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6">
        <v>4</v>
      </c>
      <c r="B49" s="107" t="s">
        <v>65</v>
      </c>
      <c r="C49" s="108">
        <v>12966.48</v>
      </c>
      <c r="D49" s="106"/>
      <c r="E49" s="108">
        <v>38238.76</v>
      </c>
      <c r="F49" s="106"/>
      <c r="G49" s="108">
        <v>17381.669999999998</v>
      </c>
      <c r="H49" s="106"/>
      <c r="I49" s="108">
        <v>1509.98</v>
      </c>
      <c r="J49" s="10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6">
        <v>5</v>
      </c>
      <c r="B50" s="107" t="s">
        <v>66</v>
      </c>
      <c r="C50" s="108">
        <v>18471.150000000001</v>
      </c>
      <c r="D50" s="106"/>
      <c r="E50" s="108">
        <v>1617.84</v>
      </c>
      <c r="F50" s="106"/>
      <c r="G50" s="108">
        <v>16364.02</v>
      </c>
      <c r="H50" s="106"/>
      <c r="I50" s="108">
        <v>1514.02</v>
      </c>
      <c r="J50" s="10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6">
        <v>6</v>
      </c>
      <c r="B51" s="107" t="s">
        <v>67</v>
      </c>
      <c r="C51" s="108">
        <v>17866.98</v>
      </c>
      <c r="D51" s="106"/>
      <c r="E51" s="108">
        <v>1797.44</v>
      </c>
      <c r="F51" s="106"/>
      <c r="G51" s="108">
        <v>23438.85</v>
      </c>
      <c r="H51" s="106"/>
      <c r="I51" s="108">
        <v>2324.85</v>
      </c>
      <c r="J51" s="10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6">
        <v>7</v>
      </c>
      <c r="B52" s="107" t="s">
        <v>68</v>
      </c>
      <c r="C52" s="108">
        <v>17364.760000000002</v>
      </c>
      <c r="D52" s="106"/>
      <c r="E52" s="108">
        <v>1686.9299999999998</v>
      </c>
      <c r="F52" s="106"/>
      <c r="G52" s="108">
        <v>34625.39</v>
      </c>
      <c r="H52" s="106"/>
      <c r="I52" s="108">
        <v>3231.79</v>
      </c>
      <c r="J52" s="10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6">
        <v>8</v>
      </c>
      <c r="B53" s="107" t="s">
        <v>69</v>
      </c>
      <c r="C53" s="108">
        <v>15333.93</v>
      </c>
      <c r="D53" s="106"/>
      <c r="E53" s="108">
        <v>2186.13</v>
      </c>
      <c r="F53" s="106"/>
      <c r="G53" s="108">
        <v>41484.839999999997</v>
      </c>
      <c r="H53" s="106"/>
      <c r="I53" s="108">
        <v>3785.28</v>
      </c>
      <c r="J53" s="10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6">
        <v>9</v>
      </c>
      <c r="B54" s="107" t="s">
        <v>70</v>
      </c>
      <c r="C54" s="108">
        <v>17489.54</v>
      </c>
      <c r="D54" s="106"/>
      <c r="E54" s="108">
        <v>2170.0699999999997</v>
      </c>
      <c r="F54" s="106"/>
      <c r="G54" s="108"/>
      <c r="H54" s="109"/>
      <c r="I54" s="108"/>
      <c r="J54" s="10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6">
        <v>10</v>
      </c>
      <c r="B55" s="107" t="s">
        <v>71</v>
      </c>
      <c r="C55" s="108">
        <v>12392.099999999999</v>
      </c>
      <c r="D55" s="106"/>
      <c r="E55" s="108">
        <v>1568.36</v>
      </c>
      <c r="F55" s="106"/>
      <c r="G55" s="108"/>
      <c r="H55" s="109"/>
      <c r="I55" s="108"/>
      <c r="J55" s="10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6">
        <v>11</v>
      </c>
      <c r="B56" s="107" t="s">
        <v>72</v>
      </c>
      <c r="C56" s="108">
        <v>16793.5</v>
      </c>
      <c r="D56" s="106"/>
      <c r="E56" s="108">
        <v>3023.45</v>
      </c>
      <c r="F56" s="106"/>
      <c r="G56" s="108"/>
      <c r="H56" s="109"/>
      <c r="I56" s="108"/>
      <c r="J56" s="10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6">
        <v>12</v>
      </c>
      <c r="B57" s="107" t="s">
        <v>73</v>
      </c>
      <c r="C57" s="108">
        <v>16675.71</v>
      </c>
      <c r="D57" s="106"/>
      <c r="E57" s="108">
        <v>803.13000000000011</v>
      </c>
      <c r="F57" s="106"/>
      <c r="G57" s="108"/>
      <c r="H57" s="109"/>
      <c r="I57" s="108"/>
      <c r="J57" s="10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11" t="s">
        <v>74</v>
      </c>
      <c r="B58" s="111"/>
      <c r="C58" s="105">
        <f>SUM(C59:C66)</f>
        <v>1098033.8799999999</v>
      </c>
      <c r="D58" s="104">
        <f>SUM(D59:D66)</f>
        <v>268832.59999999998</v>
      </c>
      <c r="E58" s="105">
        <f>SUM(E59:E66)</f>
        <v>60421.060000000005</v>
      </c>
      <c r="F58" s="104">
        <f>SUM(F59:F66)</f>
        <v>1904.9999999999998</v>
      </c>
      <c r="G58" s="105">
        <f t="shared" ref="G58:J58" si="5">SUM(G59:G70)</f>
        <v>1128641.7000000002</v>
      </c>
      <c r="H58" s="104">
        <f t="shared" si="5"/>
        <v>130343</v>
      </c>
      <c r="I58" s="105">
        <f t="shared" si="5"/>
        <v>38954.269999999997</v>
      </c>
      <c r="J58" s="104">
        <f t="shared" si="5"/>
        <v>395.3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6">
        <v>1</v>
      </c>
      <c r="B59" s="107" t="s">
        <v>62</v>
      </c>
      <c r="C59" s="108">
        <v>142962.25</v>
      </c>
      <c r="D59" s="106"/>
      <c r="E59" s="108">
        <v>5835.69</v>
      </c>
      <c r="F59" s="106"/>
      <c r="G59" s="108">
        <v>113331.97</v>
      </c>
      <c r="H59" s="106">
        <v>35535.599999999999</v>
      </c>
      <c r="I59" s="108">
        <v>2280.5300000000002</v>
      </c>
      <c r="J59" s="106">
        <v>83.4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6">
        <v>2</v>
      </c>
      <c r="B60" s="107" t="s">
        <v>63</v>
      </c>
      <c r="C60" s="108">
        <v>160227.98000000001</v>
      </c>
      <c r="D60" s="106">
        <v>33977</v>
      </c>
      <c r="E60" s="108">
        <v>3619.09</v>
      </c>
      <c r="F60" s="106">
        <v>128.6</v>
      </c>
      <c r="G60" s="108">
        <v>100993.44</v>
      </c>
      <c r="H60" s="106">
        <v>33764.400000000001</v>
      </c>
      <c r="I60" s="108">
        <v>3784.85</v>
      </c>
      <c r="J60" s="106">
        <v>135.69999999999999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6">
        <v>3</v>
      </c>
      <c r="B61" s="107" t="s">
        <v>64</v>
      </c>
      <c r="C61" s="108">
        <v>143033.84</v>
      </c>
      <c r="D61" s="106">
        <v>35737.199999999997</v>
      </c>
      <c r="E61" s="108">
        <v>4461.78</v>
      </c>
      <c r="F61" s="106">
        <v>158.19999999999999</v>
      </c>
      <c r="G61" s="108">
        <v>128201.47</v>
      </c>
      <c r="H61" s="106">
        <v>34287.800000000003</v>
      </c>
      <c r="I61" s="108">
        <v>1627.8</v>
      </c>
      <c r="J61" s="106">
        <v>59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6">
        <v>4</v>
      </c>
      <c r="B62" s="107" t="s">
        <v>65</v>
      </c>
      <c r="C62" s="108">
        <v>128330.72</v>
      </c>
      <c r="D62" s="106">
        <v>33071.4</v>
      </c>
      <c r="E62" s="108">
        <v>7746.39</v>
      </c>
      <c r="F62" s="106">
        <v>270.89999999999998</v>
      </c>
      <c r="G62" s="108">
        <v>92855.52</v>
      </c>
      <c r="H62" s="106">
        <v>26755.200000000001</v>
      </c>
      <c r="I62" s="108">
        <v>3289.4</v>
      </c>
      <c r="J62" s="106">
        <v>117.2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6">
        <v>5</v>
      </c>
      <c r="B63" s="107" t="s">
        <v>66</v>
      </c>
      <c r="C63" s="108">
        <v>78178.399999999994</v>
      </c>
      <c r="D63" s="106">
        <v>31023</v>
      </c>
      <c r="E63" s="108">
        <v>12173.76</v>
      </c>
      <c r="F63" s="106">
        <v>421.4</v>
      </c>
      <c r="G63" s="108">
        <v>150403.44</v>
      </c>
      <c r="H63" s="106"/>
      <c r="I63" s="108">
        <v>7891.28</v>
      </c>
      <c r="J63" s="10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6">
        <v>6</v>
      </c>
      <c r="B64" s="107" t="s">
        <v>67</v>
      </c>
      <c r="C64" s="108">
        <v>120879.51</v>
      </c>
      <c r="D64" s="106">
        <v>41085.199999999997</v>
      </c>
      <c r="E64" s="108">
        <v>10883.51</v>
      </c>
      <c r="F64" s="106">
        <v>378</v>
      </c>
      <c r="G64" s="108">
        <v>165470.17000000001</v>
      </c>
      <c r="H64" s="106"/>
      <c r="I64" s="108">
        <v>6550.8</v>
      </c>
      <c r="J64" s="10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6">
        <v>7</v>
      </c>
      <c r="B65" s="107" t="s">
        <v>68</v>
      </c>
      <c r="C65" s="108">
        <v>178462.66</v>
      </c>
      <c r="D65" s="106">
        <v>59637.2</v>
      </c>
      <c r="E65" s="108">
        <v>11997.54</v>
      </c>
      <c r="F65" s="106">
        <v>415.3</v>
      </c>
      <c r="G65" s="108">
        <v>204534.51</v>
      </c>
      <c r="H65" s="106"/>
      <c r="I65" s="108">
        <v>7291.66</v>
      </c>
      <c r="J65" s="10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6">
        <v>8</v>
      </c>
      <c r="B66" s="107" t="s">
        <v>69</v>
      </c>
      <c r="C66" s="108">
        <v>145958.51999999999</v>
      </c>
      <c r="D66" s="106">
        <v>34301.599999999999</v>
      </c>
      <c r="E66" s="108">
        <v>3703.3</v>
      </c>
      <c r="F66" s="106">
        <v>132.6</v>
      </c>
      <c r="G66" s="108">
        <v>172851.18</v>
      </c>
      <c r="H66" s="106"/>
      <c r="I66" s="108">
        <v>6237.95</v>
      </c>
      <c r="J66" s="10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6">
        <v>9</v>
      </c>
      <c r="B67" s="107" t="s">
        <v>70</v>
      </c>
      <c r="C67" s="108">
        <v>141180.42000000001</v>
      </c>
      <c r="D67" s="106">
        <v>46092.4</v>
      </c>
      <c r="E67" s="108">
        <v>5112.55</v>
      </c>
      <c r="F67" s="106">
        <v>179.9</v>
      </c>
      <c r="G67" s="108"/>
      <c r="H67" s="109"/>
      <c r="I67" s="108"/>
      <c r="J67" s="10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6">
        <v>10</v>
      </c>
      <c r="B68" s="107" t="s">
        <v>71</v>
      </c>
      <c r="C68" s="108">
        <v>133531.14000000001</v>
      </c>
      <c r="D68" s="106">
        <v>49245.2</v>
      </c>
      <c r="E68" s="108">
        <v>4706.18</v>
      </c>
      <c r="F68" s="106">
        <v>166.9</v>
      </c>
      <c r="G68" s="108"/>
      <c r="H68" s="109"/>
      <c r="I68" s="108"/>
      <c r="J68" s="10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6">
        <v>11</v>
      </c>
      <c r="B69" s="107" t="s">
        <v>72</v>
      </c>
      <c r="C69" s="108">
        <v>109396.7</v>
      </c>
      <c r="D69" s="106">
        <v>46427.4</v>
      </c>
      <c r="E69" s="108">
        <v>2827.84</v>
      </c>
      <c r="F69" s="106">
        <v>101.8</v>
      </c>
      <c r="G69" s="108"/>
      <c r="H69" s="109"/>
      <c r="I69" s="108"/>
      <c r="J69" s="10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6">
        <v>12</v>
      </c>
      <c r="B70" s="107" t="s">
        <v>73</v>
      </c>
      <c r="C70" s="108">
        <v>114431.88</v>
      </c>
      <c r="D70" s="106">
        <v>37132</v>
      </c>
      <c r="E70" s="108">
        <v>802.87</v>
      </c>
      <c r="F70" s="106">
        <v>29.3</v>
      </c>
      <c r="G70" s="108"/>
      <c r="H70" s="109"/>
      <c r="I70" s="108"/>
      <c r="J70" s="10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11" t="s">
        <v>75</v>
      </c>
      <c r="B71" s="111"/>
      <c r="C71" s="105">
        <f>SUM(C72:C79)</f>
        <v>430752.18</v>
      </c>
      <c r="D71" s="104">
        <f>SUM(D72:D83)</f>
        <v>0</v>
      </c>
      <c r="E71" s="105">
        <f>SUM(E72:E79)</f>
        <v>34759.600000000006</v>
      </c>
      <c r="F71" s="104">
        <f t="shared" ref="F71:J71" si="6">SUM(F72:F83)</f>
        <v>0</v>
      </c>
      <c r="G71" s="105">
        <f t="shared" si="6"/>
        <v>575026.79</v>
      </c>
      <c r="H71" s="104">
        <f t="shared" si="6"/>
        <v>0</v>
      </c>
      <c r="I71" s="105">
        <f t="shared" si="6"/>
        <v>50435.319999999992</v>
      </c>
      <c r="J71" s="104">
        <f t="shared" si="6"/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6">
        <v>1</v>
      </c>
      <c r="B72" s="107" t="s">
        <v>62</v>
      </c>
      <c r="C72" s="108">
        <v>61885.68</v>
      </c>
      <c r="D72" s="106"/>
      <c r="E72" s="108">
        <v>3480.07</v>
      </c>
      <c r="F72" s="106"/>
      <c r="G72" s="108">
        <v>41311.97</v>
      </c>
      <c r="H72" s="106"/>
      <c r="I72" s="108">
        <v>5092.5600000000004</v>
      </c>
      <c r="J72" s="10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6">
        <v>2</v>
      </c>
      <c r="B73" s="107" t="s">
        <v>63</v>
      </c>
      <c r="C73" s="108">
        <v>73483.13</v>
      </c>
      <c r="D73" s="106"/>
      <c r="E73" s="108">
        <v>8229.58</v>
      </c>
      <c r="F73" s="106"/>
      <c r="G73" s="108">
        <v>32603.23</v>
      </c>
      <c r="H73" s="106"/>
      <c r="I73" s="108">
        <v>620.6</v>
      </c>
      <c r="J73" s="10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6">
        <v>3</v>
      </c>
      <c r="B74" s="107" t="s">
        <v>64</v>
      </c>
      <c r="C74" s="108">
        <v>72580.75</v>
      </c>
      <c r="D74" s="106"/>
      <c r="E74" s="108">
        <v>3509.39</v>
      </c>
      <c r="F74" s="106"/>
      <c r="G74" s="108">
        <v>39666.870000000003</v>
      </c>
      <c r="H74" s="106"/>
      <c r="I74" s="108">
        <v>1761.22</v>
      </c>
      <c r="J74" s="10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6">
        <v>4</v>
      </c>
      <c r="B75" s="107" t="s">
        <v>65</v>
      </c>
      <c r="C75" s="108">
        <v>50427.69</v>
      </c>
      <c r="D75" s="106"/>
      <c r="E75" s="108">
        <v>3333.48</v>
      </c>
      <c r="F75" s="106"/>
      <c r="G75" s="108">
        <v>37513.980000000003</v>
      </c>
      <c r="H75" s="106"/>
      <c r="I75" s="108">
        <v>2923.03</v>
      </c>
      <c r="J75" s="10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6">
        <v>5</v>
      </c>
      <c r="B76" s="107" t="s">
        <v>66</v>
      </c>
      <c r="C76" s="108">
        <v>21340.89</v>
      </c>
      <c r="D76" s="106"/>
      <c r="E76" s="108">
        <v>3245.52</v>
      </c>
      <c r="F76" s="106"/>
      <c r="G76" s="108">
        <v>55354.66</v>
      </c>
      <c r="H76" s="106"/>
      <c r="I76" s="108">
        <v>7525.95</v>
      </c>
      <c r="J76" s="10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6">
        <v>6</v>
      </c>
      <c r="B77" s="107" t="s">
        <v>67</v>
      </c>
      <c r="C77" s="108">
        <v>36442.85</v>
      </c>
      <c r="D77" s="106"/>
      <c r="E77" s="108">
        <v>5092.5600000000004</v>
      </c>
      <c r="F77" s="106"/>
      <c r="G77" s="108">
        <v>109499.26</v>
      </c>
      <c r="H77" s="106"/>
      <c r="I77" s="108">
        <v>9905.5300000000007</v>
      </c>
      <c r="J77" s="10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6">
        <v>7</v>
      </c>
      <c r="B78" s="107" t="s">
        <v>68</v>
      </c>
      <c r="C78" s="108">
        <v>69592.45</v>
      </c>
      <c r="D78" s="106"/>
      <c r="E78" s="108">
        <v>4066.43</v>
      </c>
      <c r="F78" s="106"/>
      <c r="G78" s="108">
        <v>141330.76</v>
      </c>
      <c r="H78" s="106"/>
      <c r="I78" s="108">
        <v>12906.88</v>
      </c>
      <c r="J78" s="10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6">
        <v>8</v>
      </c>
      <c r="B79" s="107" t="s">
        <v>69</v>
      </c>
      <c r="C79" s="108">
        <v>44998.74</v>
      </c>
      <c r="D79" s="106"/>
      <c r="E79" s="108">
        <v>3802.57</v>
      </c>
      <c r="F79" s="106"/>
      <c r="G79" s="108">
        <v>117746.06</v>
      </c>
      <c r="H79" s="106"/>
      <c r="I79" s="108">
        <v>9699.5499999999993</v>
      </c>
      <c r="J79" s="10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6">
        <v>9</v>
      </c>
      <c r="B80" s="107" t="s">
        <v>70</v>
      </c>
      <c r="C80" s="108">
        <v>119212.19</v>
      </c>
      <c r="D80" s="106"/>
      <c r="E80" s="108">
        <v>8610.83</v>
      </c>
      <c r="F80" s="106"/>
      <c r="G80" s="108"/>
      <c r="H80" s="109"/>
      <c r="I80" s="108"/>
      <c r="J80" s="10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6">
        <v>10</v>
      </c>
      <c r="B81" s="107" t="s">
        <v>71</v>
      </c>
      <c r="C81" s="108">
        <v>7029.33</v>
      </c>
      <c r="D81" s="106"/>
      <c r="E81" s="108">
        <v>2952.34</v>
      </c>
      <c r="F81" s="106"/>
      <c r="G81" s="108"/>
      <c r="H81" s="109"/>
      <c r="I81" s="108"/>
      <c r="J81" s="10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6">
        <v>11</v>
      </c>
      <c r="B82" s="107" t="s">
        <v>72</v>
      </c>
      <c r="C82" s="108">
        <v>53001.34</v>
      </c>
      <c r="D82" s="106"/>
      <c r="E82" s="108">
        <v>3274.84</v>
      </c>
      <c r="F82" s="106"/>
      <c r="G82" s="108"/>
      <c r="H82" s="109"/>
      <c r="I82" s="108"/>
      <c r="J82" s="10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6">
        <v>12</v>
      </c>
      <c r="B83" s="107" t="s">
        <v>73</v>
      </c>
      <c r="C83" s="108">
        <v>29611.08</v>
      </c>
      <c r="D83" s="106"/>
      <c r="E83" s="108">
        <v>4007.79</v>
      </c>
      <c r="F83" s="106"/>
      <c r="G83" s="108"/>
      <c r="H83" s="109"/>
      <c r="I83" s="108"/>
      <c r="J83" s="10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11" t="s">
        <v>41</v>
      </c>
      <c r="B84" s="117"/>
      <c r="C84" s="105">
        <f>SUM(C85:C93)</f>
        <v>503653.67000000004</v>
      </c>
      <c r="D84" s="104">
        <f>SUM(D85:D93)</f>
        <v>138881</v>
      </c>
      <c r="E84" s="105">
        <f>SUM(E85:E93)</f>
        <v>264711.57</v>
      </c>
      <c r="F84" s="104">
        <f>SUM(F85:F93)</f>
        <v>10546</v>
      </c>
      <c r="G84" s="105">
        <f t="shared" ref="G84:H84" si="7">SUM(G85:G96)</f>
        <v>612784</v>
      </c>
      <c r="H84" s="104">
        <f t="shared" si="7"/>
        <v>154813</v>
      </c>
      <c r="I84" s="105">
        <f t="shared" ref="I84:J84" si="8">SUM(I85:I92)</f>
        <v>893317.88000000012</v>
      </c>
      <c r="J84" s="104">
        <f t="shared" si="8"/>
        <v>561091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6">
        <v>1</v>
      </c>
      <c r="B85" s="107" t="s">
        <v>62</v>
      </c>
      <c r="C85" s="108">
        <v>67292.92</v>
      </c>
      <c r="D85" s="106">
        <v>17569</v>
      </c>
      <c r="E85" s="108">
        <v>18504.16</v>
      </c>
      <c r="F85" s="106">
        <v>769</v>
      </c>
      <c r="G85" s="108">
        <v>63098.31</v>
      </c>
      <c r="H85" s="106">
        <v>16920</v>
      </c>
      <c r="I85" s="108">
        <v>149798</v>
      </c>
      <c r="J85" s="106">
        <v>52024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6">
        <v>2</v>
      </c>
      <c r="B86" s="107" t="s">
        <v>63</v>
      </c>
      <c r="C86" s="108">
        <v>55167.03</v>
      </c>
      <c r="D86" s="106">
        <v>14765</v>
      </c>
      <c r="E86" s="108">
        <v>27522.54</v>
      </c>
      <c r="F86" s="106">
        <v>1160</v>
      </c>
      <c r="G86" s="108">
        <v>60797.4</v>
      </c>
      <c r="H86" s="106">
        <v>16440</v>
      </c>
      <c r="I86" s="108">
        <v>94215.21</v>
      </c>
      <c r="J86" s="106">
        <v>60125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6">
        <v>3</v>
      </c>
      <c r="B87" s="107" t="s">
        <v>64</v>
      </c>
      <c r="C87" s="108">
        <v>53616.43</v>
      </c>
      <c r="D87" s="106">
        <v>13903</v>
      </c>
      <c r="E87" s="108">
        <v>27609.15</v>
      </c>
      <c r="F87" s="106">
        <v>1163</v>
      </c>
      <c r="G87" s="108">
        <v>63596.13</v>
      </c>
      <c r="H87" s="106">
        <v>17023</v>
      </c>
      <c r="I87" s="108">
        <v>171122.32</v>
      </c>
      <c r="J87" s="106">
        <v>67431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6">
        <v>4</v>
      </c>
      <c r="B88" s="107" t="s">
        <v>65</v>
      </c>
      <c r="C88" s="108">
        <v>52480.89</v>
      </c>
      <c r="D88" s="106">
        <v>14224</v>
      </c>
      <c r="E88" s="108">
        <v>27572.65</v>
      </c>
      <c r="F88" s="106">
        <v>1165</v>
      </c>
      <c r="G88" s="108">
        <v>57754.75</v>
      </c>
      <c r="H88" s="106">
        <v>14640</v>
      </c>
      <c r="I88" s="108">
        <v>163436.29</v>
      </c>
      <c r="J88" s="106">
        <v>74409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6">
        <v>5</v>
      </c>
      <c r="B89" s="107" t="s">
        <v>66</v>
      </c>
      <c r="C89" s="108">
        <v>42873.58</v>
      </c>
      <c r="D89" s="106">
        <v>12417</v>
      </c>
      <c r="E89" s="108">
        <v>33274.28</v>
      </c>
      <c r="F89" s="106">
        <v>1412</v>
      </c>
      <c r="G89" s="108">
        <v>79670.559999999998</v>
      </c>
      <c r="H89" s="106">
        <v>20190</v>
      </c>
      <c r="I89" s="108">
        <v>130372.33</v>
      </c>
      <c r="J89" s="106">
        <v>50255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6">
        <v>6</v>
      </c>
      <c r="B90" s="107" t="s">
        <v>67</v>
      </c>
      <c r="C90" s="108">
        <v>52697.42</v>
      </c>
      <c r="D90" s="106">
        <v>14445</v>
      </c>
      <c r="E90" s="108">
        <v>28352.41</v>
      </c>
      <c r="F90" s="106">
        <v>1199</v>
      </c>
      <c r="G90" s="108">
        <v>61753.919999999998</v>
      </c>
      <c r="H90" s="106">
        <v>15210</v>
      </c>
      <c r="I90" s="108">
        <v>77320.02</v>
      </c>
      <c r="J90" s="106">
        <v>83279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6">
        <v>7</v>
      </c>
      <c r="B91" s="107" t="s">
        <v>68</v>
      </c>
      <c r="C91" s="108">
        <v>72597.06</v>
      </c>
      <c r="D91" s="106">
        <v>18887</v>
      </c>
      <c r="E91" s="108">
        <v>32674.28</v>
      </c>
      <c r="F91" s="106">
        <v>1382</v>
      </c>
      <c r="G91" s="118">
        <v>71528.67</v>
      </c>
      <c r="H91" s="106">
        <v>17250</v>
      </c>
      <c r="I91" s="112">
        <v>57080.54</v>
      </c>
      <c r="J91" s="106">
        <v>85717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6">
        <v>8</v>
      </c>
      <c r="B92" s="107" t="s">
        <v>69</v>
      </c>
      <c r="C92" s="108">
        <v>45703.19</v>
      </c>
      <c r="D92" s="106">
        <v>13009</v>
      </c>
      <c r="E92" s="108">
        <v>35919.39</v>
      </c>
      <c r="F92" s="106">
        <v>1509</v>
      </c>
      <c r="G92" s="119">
        <v>63035.21</v>
      </c>
      <c r="H92" s="106">
        <v>16410</v>
      </c>
      <c r="I92" s="112">
        <v>49973.17</v>
      </c>
      <c r="J92" s="106">
        <v>87851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6">
        <v>9</v>
      </c>
      <c r="B93" s="107" t="s">
        <v>70</v>
      </c>
      <c r="C93" s="108">
        <v>61225.15</v>
      </c>
      <c r="D93" s="106">
        <v>19662</v>
      </c>
      <c r="E93" s="108">
        <v>33282.71</v>
      </c>
      <c r="F93" s="106">
        <v>787</v>
      </c>
      <c r="G93" s="108">
        <v>91549.05</v>
      </c>
      <c r="H93" s="106">
        <v>20730</v>
      </c>
      <c r="I93" s="108">
        <v>30255.53</v>
      </c>
      <c r="J93" s="106">
        <v>85717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6">
        <v>10</v>
      </c>
      <c r="B94" s="107" t="s">
        <v>71</v>
      </c>
      <c r="C94" s="108">
        <v>58071.58</v>
      </c>
      <c r="D94" s="106">
        <v>17589</v>
      </c>
      <c r="E94" s="108">
        <v>31844.080000000002</v>
      </c>
      <c r="F94" s="106">
        <v>529</v>
      </c>
      <c r="G94" s="108"/>
      <c r="H94" s="109"/>
      <c r="I94" s="108"/>
      <c r="J94" s="10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6">
        <v>11</v>
      </c>
      <c r="B95" s="107" t="s">
        <v>72</v>
      </c>
      <c r="C95" s="108">
        <v>55286.9</v>
      </c>
      <c r="D95" s="106">
        <v>16934</v>
      </c>
      <c r="E95" s="108">
        <v>31222.22</v>
      </c>
      <c r="F95" s="106">
        <v>570</v>
      </c>
      <c r="G95" s="108"/>
      <c r="H95" s="109"/>
      <c r="I95" s="108"/>
      <c r="J95" s="10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6">
        <v>12</v>
      </c>
      <c r="B96" s="107" t="s">
        <v>73</v>
      </c>
      <c r="C96" s="108">
        <v>58656.55</v>
      </c>
      <c r="D96" s="106">
        <v>17905</v>
      </c>
      <c r="E96" s="108">
        <v>30238.29</v>
      </c>
      <c r="F96" s="106">
        <v>418</v>
      </c>
      <c r="G96" s="108"/>
      <c r="H96" s="109"/>
      <c r="I96" s="108"/>
      <c r="J96" s="10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zoomScale="70" zoomScaleNormal="70" workbookViewId="0">
      <pane xSplit="4" ySplit="4" topLeftCell="E35" activePane="bottomRight" state="frozen"/>
      <selection activeCell="O21" sqref="O21"/>
      <selection pane="topRight" activeCell="O21" sqref="O21"/>
      <selection pane="bottomLeft" activeCell="O21" sqref="O21"/>
      <selection pane="bottomRight" activeCell="O21" sqref="O21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5" width="22.875" style="8" customWidth="1"/>
    <col min="6" max="6" width="24.375" style="8" customWidth="1"/>
    <col min="7" max="7" width="18.125" style="8" hidden="1" customWidth="1"/>
    <col min="8" max="8" width="14.125" style="8" customWidth="1"/>
    <col min="9" max="9" width="13.125" style="8" customWidth="1"/>
    <col min="10" max="11" width="16.125" style="8" customWidth="1"/>
    <col min="12" max="12" width="26.8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76</v>
      </c>
      <c r="D1" s="2"/>
      <c r="E1" s="2"/>
      <c r="F1" s="2"/>
      <c r="G1" s="2"/>
      <c r="H1" s="2"/>
      <c r="I1" s="4" t="s">
        <v>2</v>
      </c>
      <c r="J1" s="5"/>
      <c r="K1" s="7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4" t="s">
        <v>5</v>
      </c>
      <c r="J2" s="15"/>
      <c r="K2" s="12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7" t="s">
        <v>7</v>
      </c>
      <c r="C3" s="18"/>
      <c r="D3" s="18" t="s">
        <v>8</v>
      </c>
      <c r="E3" s="18"/>
      <c r="F3" s="18"/>
      <c r="G3" s="18"/>
      <c r="H3" s="18"/>
      <c r="I3" s="18"/>
      <c r="J3" s="121"/>
      <c r="K3" s="7"/>
      <c r="L3" s="7"/>
      <c r="M3" s="7"/>
      <c r="N3" s="7"/>
      <c r="O3" s="7"/>
      <c r="P3" s="7"/>
      <c r="Q3" s="2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" customHeight="1" x14ac:dyDescent="0.4">
      <c r="A4" s="122" t="s">
        <v>11</v>
      </c>
      <c r="B4" s="24" t="s">
        <v>12</v>
      </c>
      <c r="C4" s="5"/>
      <c r="D4" s="123" t="s">
        <v>13</v>
      </c>
      <c r="E4" s="124" t="s">
        <v>77</v>
      </c>
      <c r="F4" s="124" t="s">
        <v>78</v>
      </c>
      <c r="G4" s="125" t="s">
        <v>21</v>
      </c>
      <c r="H4" s="123" t="s">
        <v>16</v>
      </c>
      <c r="I4" s="123" t="s">
        <v>17</v>
      </c>
      <c r="J4" s="123" t="s">
        <v>18</v>
      </c>
      <c r="K4" s="104" t="s">
        <v>19</v>
      </c>
      <c r="L4" s="104" t="s">
        <v>20</v>
      </c>
      <c r="M4" s="126"/>
      <c r="N4" s="126"/>
      <c r="O4" s="126"/>
      <c r="P4" s="126"/>
      <c r="Q4" s="12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127">
        <v>1</v>
      </c>
      <c r="B5" s="55" t="s">
        <v>79</v>
      </c>
      <c r="C5" s="21"/>
      <c r="D5" s="128">
        <v>100</v>
      </c>
      <c r="E5" s="61">
        <f>'รายละเอียด 1.8.2 (สรุปหน่วยงาน)'!D$12</f>
        <v>4</v>
      </c>
      <c r="F5" s="61">
        <v>6</v>
      </c>
      <c r="G5" s="61">
        <f t="shared" ref="G5:G27" si="0">IFERROR(ROUND((E5/F5)*100,2),0)</f>
        <v>66.67</v>
      </c>
      <c r="H5" s="42">
        <f t="shared" ref="H5:H27" si="1">IFERROR(ROUND((E5/F5)*100,2),0)</f>
        <v>66.67</v>
      </c>
      <c r="I5" s="59">
        <f t="shared" ref="I5:I27" si="2">IF(H5=0,0,IF(H5="N/A",1,IF(H5&lt;=M$7,1,IF(H5=N$7,2,IF(H5&lt;N$7,(((H5-M$7)/Q$5)+1),IF(H5=O$7,3,IF(H5&lt;O$7,(((H5-N$7)/Q$5)+2),IF(H5=P$7,4,IF(H5&lt;P$7,(((H5-O$7)/Q$5)+3),IF(H5&gt;=Q$7,5,IF(H5&lt;Q$7,(((H5-P$7)/Q$5)+4),0)))))))))))</f>
        <v>1</v>
      </c>
      <c r="J5" s="87" t="str">
        <f t="shared" ref="J5:J27" si="3">IF(I5=5,"ü","û")</f>
        <v>û</v>
      </c>
      <c r="K5" s="61">
        <v>66.67</v>
      </c>
      <c r="L5" s="46" t="s">
        <v>34</v>
      </c>
      <c r="M5" s="7" t="s">
        <v>10</v>
      </c>
      <c r="N5" s="7"/>
      <c r="O5" s="7"/>
      <c r="P5" s="7"/>
      <c r="Q5" s="22">
        <v>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127">
        <v>2</v>
      </c>
      <c r="B6" s="55" t="s">
        <v>80</v>
      </c>
      <c r="C6" s="21"/>
      <c r="D6" s="128">
        <v>100</v>
      </c>
      <c r="E6" s="61">
        <f>'รายละเอียด 1.8.2 (สรุปหน่วยงาน)'!E$12</f>
        <v>4</v>
      </c>
      <c r="F6" s="61">
        <v>6</v>
      </c>
      <c r="G6" s="61">
        <f t="shared" si="0"/>
        <v>66.67</v>
      </c>
      <c r="H6" s="42">
        <f t="shared" si="1"/>
        <v>66.67</v>
      </c>
      <c r="I6" s="59">
        <f t="shared" si="2"/>
        <v>1</v>
      </c>
      <c r="J6" s="87" t="str">
        <f t="shared" si="3"/>
        <v>û</v>
      </c>
      <c r="K6" s="42">
        <v>66.67</v>
      </c>
      <c r="L6" s="46" t="s">
        <v>34</v>
      </c>
      <c r="M6" s="29" t="s">
        <v>22</v>
      </c>
      <c r="N6" s="30" t="s">
        <v>23</v>
      </c>
      <c r="O6" s="30" t="s">
        <v>24</v>
      </c>
      <c r="P6" s="30" t="s">
        <v>25</v>
      </c>
      <c r="Q6" s="30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127">
        <v>3</v>
      </c>
      <c r="B7" s="55" t="s">
        <v>81</v>
      </c>
      <c r="C7" s="21"/>
      <c r="D7" s="128">
        <v>100</v>
      </c>
      <c r="E7" s="61">
        <f>'รายละเอียด 1.8.2 (สรุปหน่วยงาน)'!F$12</f>
        <v>4</v>
      </c>
      <c r="F7" s="61">
        <v>6</v>
      </c>
      <c r="G7" s="61">
        <f t="shared" si="0"/>
        <v>66.67</v>
      </c>
      <c r="H7" s="42">
        <f t="shared" si="1"/>
        <v>66.67</v>
      </c>
      <c r="I7" s="59">
        <f t="shared" si="2"/>
        <v>1</v>
      </c>
      <c r="J7" s="87" t="str">
        <f t="shared" si="3"/>
        <v>û</v>
      </c>
      <c r="K7" s="42">
        <v>66.67</v>
      </c>
      <c r="L7" s="46" t="s">
        <v>34</v>
      </c>
      <c r="M7" s="34">
        <v>80</v>
      </c>
      <c r="N7" s="35">
        <v>85</v>
      </c>
      <c r="O7" s="35">
        <v>90</v>
      </c>
      <c r="P7" s="35">
        <v>95</v>
      </c>
      <c r="Q7" s="35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127">
        <v>4</v>
      </c>
      <c r="B8" s="129" t="s">
        <v>82</v>
      </c>
      <c r="C8" s="21"/>
      <c r="D8" s="128">
        <v>100</v>
      </c>
      <c r="E8" s="61">
        <f>'รายละเอียด 1.8.2 (สรุปหน่วยงาน)'!G$12</f>
        <v>4</v>
      </c>
      <c r="F8" s="61">
        <v>6</v>
      </c>
      <c r="G8" s="61">
        <f t="shared" si="0"/>
        <v>66.67</v>
      </c>
      <c r="H8" s="42">
        <f t="shared" si="1"/>
        <v>66.67</v>
      </c>
      <c r="I8" s="59">
        <f t="shared" si="2"/>
        <v>1</v>
      </c>
      <c r="J8" s="87" t="str">
        <f t="shared" si="3"/>
        <v>û</v>
      </c>
      <c r="K8" s="42">
        <v>66.67</v>
      </c>
      <c r="L8" s="46" t="s">
        <v>34</v>
      </c>
      <c r="M8" s="78"/>
      <c r="N8" s="78"/>
      <c r="O8" s="78"/>
      <c r="P8" s="78"/>
      <c r="Q8" s="7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48" x14ac:dyDescent="0.4">
      <c r="A9" s="127">
        <v>5</v>
      </c>
      <c r="B9" s="129" t="s">
        <v>83</v>
      </c>
      <c r="C9" s="21"/>
      <c r="D9" s="128">
        <v>100</v>
      </c>
      <c r="E9" s="61">
        <f>'รายละเอียด 1.8.2 (สรุปหน่วยงาน)'!H$12</f>
        <v>4</v>
      </c>
      <c r="F9" s="61">
        <v>6</v>
      </c>
      <c r="G9" s="61">
        <f t="shared" si="0"/>
        <v>66.67</v>
      </c>
      <c r="H9" s="42">
        <f t="shared" si="1"/>
        <v>66.67</v>
      </c>
      <c r="I9" s="59">
        <f t="shared" si="2"/>
        <v>1</v>
      </c>
      <c r="J9" s="87" t="str">
        <f t="shared" si="3"/>
        <v>û</v>
      </c>
      <c r="K9" s="130">
        <v>80</v>
      </c>
      <c r="L9" s="131" t="s">
        <v>84</v>
      </c>
      <c r="M9" s="78"/>
      <c r="N9" s="78"/>
      <c r="O9" s="78"/>
      <c r="P9" s="78"/>
      <c r="Q9" s="7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127">
        <v>6</v>
      </c>
      <c r="B10" s="129" t="s">
        <v>85</v>
      </c>
      <c r="C10" s="21"/>
      <c r="D10" s="128">
        <v>100</v>
      </c>
      <c r="E10" s="61">
        <f>'รายละเอียด 1.8.2 (สรุปหน่วยงาน)'!I$12</f>
        <v>3</v>
      </c>
      <c r="F10" s="61">
        <v>6</v>
      </c>
      <c r="G10" s="61">
        <f t="shared" si="0"/>
        <v>50</v>
      </c>
      <c r="H10" s="42">
        <f t="shared" si="1"/>
        <v>50</v>
      </c>
      <c r="I10" s="59">
        <f t="shared" si="2"/>
        <v>1</v>
      </c>
      <c r="J10" s="87" t="str">
        <f t="shared" si="3"/>
        <v>û</v>
      </c>
      <c r="K10" s="42">
        <v>50</v>
      </c>
      <c r="L10" s="46" t="s">
        <v>34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127">
        <v>7</v>
      </c>
      <c r="B11" s="55" t="s">
        <v>86</v>
      </c>
      <c r="C11" s="21"/>
      <c r="D11" s="128">
        <v>100</v>
      </c>
      <c r="E11" s="61">
        <f>'รายละเอียด 1.8.2 (สรุปหน่วยงาน)'!J$12</f>
        <v>4</v>
      </c>
      <c r="F11" s="61">
        <v>6</v>
      </c>
      <c r="G11" s="61">
        <f t="shared" si="0"/>
        <v>66.67</v>
      </c>
      <c r="H11" s="42">
        <f t="shared" si="1"/>
        <v>66.67</v>
      </c>
      <c r="I11" s="59">
        <f t="shared" si="2"/>
        <v>1</v>
      </c>
      <c r="J11" s="87" t="str">
        <f t="shared" si="3"/>
        <v>û</v>
      </c>
      <c r="K11" s="61">
        <v>66.67</v>
      </c>
      <c r="L11" s="46" t="s">
        <v>34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127">
        <v>8</v>
      </c>
      <c r="B12" s="132" t="s">
        <v>87</v>
      </c>
      <c r="C12" s="21"/>
      <c r="D12" s="128">
        <v>100</v>
      </c>
      <c r="E12" s="61">
        <f>'รายละเอียด 1.8.2 (สรุปหน่วยงาน)'!K$12</f>
        <v>4</v>
      </c>
      <c r="F12" s="61">
        <v>6</v>
      </c>
      <c r="G12" s="61">
        <f t="shared" si="0"/>
        <v>66.67</v>
      </c>
      <c r="H12" s="42">
        <f t="shared" si="1"/>
        <v>66.67</v>
      </c>
      <c r="I12" s="59">
        <f t="shared" si="2"/>
        <v>1</v>
      </c>
      <c r="J12" s="87" t="str">
        <f t="shared" si="3"/>
        <v>û</v>
      </c>
      <c r="K12" s="61">
        <v>16.670000000000002</v>
      </c>
      <c r="L12" s="46" t="s">
        <v>34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127">
        <v>9</v>
      </c>
      <c r="B13" s="69" t="s">
        <v>88</v>
      </c>
      <c r="C13" s="21"/>
      <c r="D13" s="128">
        <v>100</v>
      </c>
      <c r="E13" s="61">
        <f>'รายละเอียด 1.8.2 (สรุปหน่วยงาน)'!L$12</f>
        <v>4</v>
      </c>
      <c r="F13" s="61">
        <v>6</v>
      </c>
      <c r="G13" s="61">
        <f t="shared" si="0"/>
        <v>66.67</v>
      </c>
      <c r="H13" s="42">
        <f t="shared" si="1"/>
        <v>66.67</v>
      </c>
      <c r="I13" s="59">
        <f t="shared" si="2"/>
        <v>1</v>
      </c>
      <c r="J13" s="87" t="str">
        <f t="shared" si="3"/>
        <v>û</v>
      </c>
      <c r="K13" s="42">
        <v>66.67</v>
      </c>
      <c r="L13" s="46" t="s">
        <v>34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4" x14ac:dyDescent="0.4">
      <c r="A14" s="127">
        <v>10</v>
      </c>
      <c r="B14" s="132" t="s">
        <v>89</v>
      </c>
      <c r="C14" s="21"/>
      <c r="D14" s="128">
        <v>100</v>
      </c>
      <c r="E14" s="61">
        <f>'รายละเอียด 1.8.2 (สรุปหน่วยงาน)'!M$12</f>
        <v>4</v>
      </c>
      <c r="F14" s="61">
        <v>6</v>
      </c>
      <c r="G14" s="61">
        <f t="shared" si="0"/>
        <v>66.67</v>
      </c>
      <c r="H14" s="42">
        <f t="shared" si="1"/>
        <v>66.67</v>
      </c>
      <c r="I14" s="59">
        <f t="shared" si="2"/>
        <v>1</v>
      </c>
      <c r="J14" s="87" t="str">
        <f t="shared" si="3"/>
        <v>û</v>
      </c>
      <c r="K14" s="133">
        <v>66.67</v>
      </c>
      <c r="L14" s="46" t="s">
        <v>34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127">
        <v>11</v>
      </c>
      <c r="B15" s="132" t="s">
        <v>90</v>
      </c>
      <c r="C15" s="21"/>
      <c r="D15" s="128">
        <v>100</v>
      </c>
      <c r="E15" s="61">
        <f>'รายละเอียด 1.8.2 (สรุปหน่วยงาน)'!N$12</f>
        <v>4</v>
      </c>
      <c r="F15" s="61">
        <v>6</v>
      </c>
      <c r="G15" s="61">
        <f t="shared" si="0"/>
        <v>66.67</v>
      </c>
      <c r="H15" s="42">
        <f t="shared" si="1"/>
        <v>66.67</v>
      </c>
      <c r="I15" s="59">
        <f t="shared" si="2"/>
        <v>1</v>
      </c>
      <c r="J15" s="87" t="str">
        <f t="shared" si="3"/>
        <v>û</v>
      </c>
      <c r="K15" s="42">
        <v>66.67</v>
      </c>
      <c r="L15" s="46" t="s">
        <v>34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127">
        <v>12</v>
      </c>
      <c r="B16" s="132" t="s">
        <v>91</v>
      </c>
      <c r="C16" s="21"/>
      <c r="D16" s="128">
        <v>100</v>
      </c>
      <c r="E16" s="61">
        <f>'รายละเอียด 1.8.2 (สรุปหน่วยงาน)'!O$12</f>
        <v>4</v>
      </c>
      <c r="F16" s="61">
        <v>6</v>
      </c>
      <c r="G16" s="61">
        <f t="shared" si="0"/>
        <v>66.67</v>
      </c>
      <c r="H16" s="42">
        <f t="shared" si="1"/>
        <v>66.67</v>
      </c>
      <c r="I16" s="59">
        <f t="shared" si="2"/>
        <v>1</v>
      </c>
      <c r="J16" s="87" t="str">
        <f t="shared" si="3"/>
        <v>û</v>
      </c>
      <c r="K16" s="42">
        <v>66.67</v>
      </c>
      <c r="L16" s="46" t="s">
        <v>34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127">
        <v>13</v>
      </c>
      <c r="B17" s="55" t="s">
        <v>92</v>
      </c>
      <c r="C17" s="21"/>
      <c r="D17" s="128">
        <v>100</v>
      </c>
      <c r="E17" s="61">
        <f>'รายละเอียด 1.8.2 (สรุปหน่วยงาน)'!P$12</f>
        <v>4</v>
      </c>
      <c r="F17" s="61">
        <v>6</v>
      </c>
      <c r="G17" s="61">
        <f t="shared" si="0"/>
        <v>66.67</v>
      </c>
      <c r="H17" s="42">
        <f t="shared" si="1"/>
        <v>66.67</v>
      </c>
      <c r="I17" s="59">
        <f t="shared" si="2"/>
        <v>1</v>
      </c>
      <c r="J17" s="87" t="str">
        <f t="shared" si="3"/>
        <v>û</v>
      </c>
      <c r="K17" s="61">
        <v>66.67</v>
      </c>
      <c r="L17" s="46" t="s">
        <v>34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127">
        <v>14</v>
      </c>
      <c r="B18" s="55" t="s">
        <v>93</v>
      </c>
      <c r="C18" s="21"/>
      <c r="D18" s="128">
        <v>100</v>
      </c>
      <c r="E18" s="61">
        <f>'รายละเอียด 1.8.2 (สรุปหน่วยงาน)'!Q$12</f>
        <v>4</v>
      </c>
      <c r="F18" s="61">
        <v>6</v>
      </c>
      <c r="G18" s="61">
        <f t="shared" si="0"/>
        <v>66.67</v>
      </c>
      <c r="H18" s="42">
        <f t="shared" si="1"/>
        <v>66.67</v>
      </c>
      <c r="I18" s="59">
        <f t="shared" si="2"/>
        <v>1</v>
      </c>
      <c r="J18" s="87" t="str">
        <f t="shared" si="3"/>
        <v>û</v>
      </c>
      <c r="K18" s="61">
        <v>66.67</v>
      </c>
      <c r="L18" s="46" t="s">
        <v>34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127">
        <v>15</v>
      </c>
      <c r="B19" s="69" t="s">
        <v>94</v>
      </c>
      <c r="C19" s="21"/>
      <c r="D19" s="128">
        <v>100</v>
      </c>
      <c r="E19" s="61">
        <f>'รายละเอียด 1.8.2 (สรุปหน่วยงาน)'!R$12</f>
        <v>4</v>
      </c>
      <c r="F19" s="61">
        <v>6</v>
      </c>
      <c r="G19" s="61">
        <f t="shared" si="0"/>
        <v>66.67</v>
      </c>
      <c r="H19" s="42">
        <f t="shared" si="1"/>
        <v>66.67</v>
      </c>
      <c r="I19" s="59">
        <f t="shared" si="2"/>
        <v>1</v>
      </c>
      <c r="J19" s="87" t="str">
        <f t="shared" si="3"/>
        <v>û</v>
      </c>
      <c r="K19" s="61">
        <v>66.67</v>
      </c>
      <c r="L19" s="46" t="s">
        <v>34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127">
        <v>16</v>
      </c>
      <c r="B20" s="69" t="s">
        <v>95</v>
      </c>
      <c r="C20" s="21"/>
      <c r="D20" s="128">
        <v>100</v>
      </c>
      <c r="E20" s="61">
        <f>'รายละเอียด 1.8.2 (สรุปหน่วยงาน)'!S$12</f>
        <v>4</v>
      </c>
      <c r="F20" s="61">
        <v>6</v>
      </c>
      <c r="G20" s="61">
        <f t="shared" si="0"/>
        <v>66.67</v>
      </c>
      <c r="H20" s="42">
        <f t="shared" si="1"/>
        <v>66.67</v>
      </c>
      <c r="I20" s="59">
        <f t="shared" si="2"/>
        <v>1</v>
      </c>
      <c r="J20" s="87" t="str">
        <f t="shared" si="3"/>
        <v>û</v>
      </c>
      <c r="K20" s="42">
        <v>66.66</v>
      </c>
      <c r="L20" s="46" t="s">
        <v>34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127">
        <v>17</v>
      </c>
      <c r="B21" s="69" t="s">
        <v>96</v>
      </c>
      <c r="C21" s="21"/>
      <c r="D21" s="128">
        <v>100</v>
      </c>
      <c r="E21" s="61">
        <f>'รายละเอียด 1.8.2 (สรุปหน่วยงาน)'!T$12</f>
        <v>4</v>
      </c>
      <c r="F21" s="61">
        <v>6</v>
      </c>
      <c r="G21" s="61">
        <f t="shared" si="0"/>
        <v>66.67</v>
      </c>
      <c r="H21" s="42">
        <f t="shared" si="1"/>
        <v>66.67</v>
      </c>
      <c r="I21" s="59">
        <f t="shared" si="2"/>
        <v>1</v>
      </c>
      <c r="J21" s="87" t="str">
        <f t="shared" si="3"/>
        <v>û</v>
      </c>
      <c r="K21" s="61">
        <v>66.67</v>
      </c>
      <c r="L21" s="46" t="s">
        <v>34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127">
        <v>18</v>
      </c>
      <c r="B22" s="69" t="s">
        <v>97</v>
      </c>
      <c r="C22" s="21"/>
      <c r="D22" s="128">
        <v>100</v>
      </c>
      <c r="E22" s="61">
        <f>'รายละเอียด 1.8.2 (สรุปหน่วยงาน)'!U$12</f>
        <v>4</v>
      </c>
      <c r="F22" s="61">
        <v>6</v>
      </c>
      <c r="G22" s="61">
        <f t="shared" si="0"/>
        <v>66.67</v>
      </c>
      <c r="H22" s="42">
        <f t="shared" si="1"/>
        <v>66.67</v>
      </c>
      <c r="I22" s="59">
        <f t="shared" si="2"/>
        <v>1</v>
      </c>
      <c r="J22" s="87" t="str">
        <f t="shared" si="3"/>
        <v>û</v>
      </c>
      <c r="K22" s="42">
        <v>66.67</v>
      </c>
      <c r="L22" s="46" t="s">
        <v>34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48" x14ac:dyDescent="0.4">
      <c r="A23" s="127">
        <v>19</v>
      </c>
      <c r="B23" s="132" t="s">
        <v>98</v>
      </c>
      <c r="C23" s="21"/>
      <c r="D23" s="128">
        <v>100</v>
      </c>
      <c r="E23" s="61">
        <f>'รายละเอียด 1.8.2 (สรุปหน่วยงาน)'!V$12</f>
        <v>4</v>
      </c>
      <c r="F23" s="61">
        <v>6</v>
      </c>
      <c r="G23" s="61">
        <f t="shared" si="0"/>
        <v>66.67</v>
      </c>
      <c r="H23" s="42">
        <f t="shared" si="1"/>
        <v>66.67</v>
      </c>
      <c r="I23" s="59">
        <f t="shared" si="2"/>
        <v>1</v>
      </c>
      <c r="J23" s="87" t="str">
        <f t="shared" si="3"/>
        <v>û</v>
      </c>
      <c r="K23" s="130">
        <v>100</v>
      </c>
      <c r="L23" s="131" t="s">
        <v>84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127">
        <v>20</v>
      </c>
      <c r="B24" s="69" t="s">
        <v>99</v>
      </c>
      <c r="C24" s="21"/>
      <c r="D24" s="128">
        <v>100</v>
      </c>
      <c r="E24" s="61">
        <f>'รายละเอียด 1.8.2 (สรุปหน่วยงาน)'!W$12</f>
        <v>4</v>
      </c>
      <c r="F24" s="61">
        <v>6</v>
      </c>
      <c r="G24" s="61">
        <f t="shared" si="0"/>
        <v>66.67</v>
      </c>
      <c r="H24" s="42">
        <f t="shared" si="1"/>
        <v>66.67</v>
      </c>
      <c r="I24" s="59">
        <f t="shared" si="2"/>
        <v>1</v>
      </c>
      <c r="J24" s="87" t="str">
        <f t="shared" si="3"/>
        <v>û</v>
      </c>
      <c r="K24" s="42">
        <v>66.67</v>
      </c>
      <c r="L24" s="46" t="s">
        <v>34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127">
        <v>21</v>
      </c>
      <c r="B25" s="55" t="s">
        <v>100</v>
      </c>
      <c r="C25" s="21"/>
      <c r="D25" s="128">
        <v>100</v>
      </c>
      <c r="E25" s="61">
        <f>'รายละเอียด 1.8.2 (สรุปหน่วยงาน)'!X$12</f>
        <v>3</v>
      </c>
      <c r="F25" s="61">
        <v>6</v>
      </c>
      <c r="G25" s="61">
        <f t="shared" si="0"/>
        <v>50</v>
      </c>
      <c r="H25" s="42">
        <f t="shared" si="1"/>
        <v>50</v>
      </c>
      <c r="I25" s="59">
        <f t="shared" si="2"/>
        <v>1</v>
      </c>
      <c r="J25" s="87" t="str">
        <f t="shared" si="3"/>
        <v>û</v>
      </c>
      <c r="K25" s="42">
        <v>50</v>
      </c>
      <c r="L25" s="46" t="s">
        <v>34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3.25" customHeight="1" x14ac:dyDescent="0.4">
      <c r="A26" s="127">
        <v>22</v>
      </c>
      <c r="B26" s="55" t="s">
        <v>101</v>
      </c>
      <c r="C26" s="21"/>
      <c r="D26" s="128">
        <v>100</v>
      </c>
      <c r="E26" s="61">
        <f>'รายละเอียด 1.8.2 (สรุปหน่วยงาน)'!Y$12</f>
        <v>4</v>
      </c>
      <c r="F26" s="61">
        <v>6</v>
      </c>
      <c r="G26" s="61">
        <f t="shared" si="0"/>
        <v>66.67</v>
      </c>
      <c r="H26" s="42">
        <f t="shared" si="1"/>
        <v>66.67</v>
      </c>
      <c r="I26" s="59">
        <f t="shared" si="2"/>
        <v>1</v>
      </c>
      <c r="J26" s="87" t="str">
        <f t="shared" si="3"/>
        <v>û</v>
      </c>
      <c r="K26" s="42">
        <v>66.67</v>
      </c>
      <c r="L26" s="46" t="s">
        <v>34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127">
        <v>23</v>
      </c>
      <c r="B27" s="134" t="s">
        <v>102</v>
      </c>
      <c r="C27" s="21"/>
      <c r="D27" s="128">
        <v>100</v>
      </c>
      <c r="E27" s="61">
        <f>'รายละเอียด 1.8.2 (สรุปหน่วยงาน)'!Z$12</f>
        <v>4</v>
      </c>
      <c r="F27" s="61">
        <v>6</v>
      </c>
      <c r="G27" s="61">
        <f t="shared" si="0"/>
        <v>66.67</v>
      </c>
      <c r="H27" s="42">
        <f t="shared" si="1"/>
        <v>66.67</v>
      </c>
      <c r="I27" s="59">
        <f t="shared" si="2"/>
        <v>1</v>
      </c>
      <c r="J27" s="87" t="str">
        <f t="shared" si="3"/>
        <v>û</v>
      </c>
      <c r="K27" s="42">
        <v>66.67</v>
      </c>
      <c r="L27" s="46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8"/>
      <c r="B28" s="7"/>
      <c r="C28" s="7"/>
      <c r="D28" s="13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8" t="str">
        <f t="shared" ref="A36:B51" si="4">A4</f>
        <v>ลำดับ</v>
      </c>
      <c r="B36" s="7" t="str">
        <f t="shared" si="4"/>
        <v>หน่วยงาน</v>
      </c>
      <c r="C36" s="7" t="s">
        <v>12</v>
      </c>
      <c r="D36" s="7" t="str">
        <f t="shared" ref="D36:F51" si="5">D4</f>
        <v>เป้าหมาย</v>
      </c>
      <c r="E36" s="136" t="s">
        <v>103</v>
      </c>
      <c r="F36" s="124" t="s">
        <v>104</v>
      </c>
      <c r="G36" s="137"/>
      <c r="H36" s="7" t="str">
        <f t="shared" ref="H36:H59" si="6">H4</f>
        <v>คิดเป็นร้อยละ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8">
        <f t="shared" si="4"/>
        <v>1</v>
      </c>
      <c r="B37" s="7" t="str">
        <f t="shared" si="4"/>
        <v>1) คณะครุศาสตร์</v>
      </c>
      <c r="C37" s="7" t="s">
        <v>105</v>
      </c>
      <c r="D37" s="22">
        <f t="shared" si="5"/>
        <v>100</v>
      </c>
      <c r="E37" s="7">
        <f t="shared" si="5"/>
        <v>4</v>
      </c>
      <c r="F37" s="7">
        <f t="shared" si="5"/>
        <v>6</v>
      </c>
      <c r="G37" s="7"/>
      <c r="H37" s="22">
        <f t="shared" si="6"/>
        <v>66.67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8">
        <f t="shared" si="4"/>
        <v>2</v>
      </c>
      <c r="B38" s="7" t="str">
        <f t="shared" si="4"/>
        <v>2) คณะวิทยาศาสตร์และเทคโนโลยี</v>
      </c>
      <c r="C38" s="7" t="s">
        <v>106</v>
      </c>
      <c r="D38" s="22">
        <f t="shared" si="5"/>
        <v>100</v>
      </c>
      <c r="E38" s="7">
        <f t="shared" si="5"/>
        <v>4</v>
      </c>
      <c r="F38" s="7">
        <f t="shared" si="5"/>
        <v>6</v>
      </c>
      <c r="G38" s="7"/>
      <c r="H38" s="22">
        <f t="shared" si="6"/>
        <v>66.67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8">
        <f t="shared" si="4"/>
        <v>3</v>
      </c>
      <c r="B39" s="7" t="str">
        <f t="shared" si="4"/>
        <v>3) คณะมนุษยศาสตร์และสังคมศาสตร์</v>
      </c>
      <c r="C39" s="7" t="s">
        <v>107</v>
      </c>
      <c r="D39" s="22">
        <f t="shared" si="5"/>
        <v>100</v>
      </c>
      <c r="E39" s="7">
        <f t="shared" si="5"/>
        <v>4</v>
      </c>
      <c r="F39" s="7">
        <f t="shared" si="5"/>
        <v>6</v>
      </c>
      <c r="G39" s="7"/>
      <c r="H39" s="22">
        <f t="shared" si="6"/>
        <v>66.67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8">
        <f t="shared" si="4"/>
        <v>4</v>
      </c>
      <c r="B40" s="7" t="str">
        <f t="shared" si="4"/>
        <v>4) คณะวิทยาการจัดการ</v>
      </c>
      <c r="C40" s="7" t="s">
        <v>108</v>
      </c>
      <c r="D40" s="22">
        <f t="shared" si="5"/>
        <v>100</v>
      </c>
      <c r="E40" s="7">
        <f t="shared" si="5"/>
        <v>4</v>
      </c>
      <c r="F40" s="7">
        <f t="shared" si="5"/>
        <v>6</v>
      </c>
      <c r="G40" s="7"/>
      <c r="H40" s="22">
        <f t="shared" si="6"/>
        <v>66.67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8">
        <f t="shared" si="4"/>
        <v>5</v>
      </c>
      <c r="B41" s="7" t="str">
        <f t="shared" si="4"/>
        <v>5) คณะเทคโนโลยีอุตสาหกรรม</v>
      </c>
      <c r="C41" s="7" t="s">
        <v>109</v>
      </c>
      <c r="D41" s="22">
        <f t="shared" si="5"/>
        <v>100</v>
      </c>
      <c r="E41" s="7">
        <f t="shared" si="5"/>
        <v>4</v>
      </c>
      <c r="F41" s="7">
        <f t="shared" si="5"/>
        <v>6</v>
      </c>
      <c r="G41" s="7"/>
      <c r="H41" s="22">
        <f t="shared" si="6"/>
        <v>66.67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8">
        <f t="shared" si="4"/>
        <v>6</v>
      </c>
      <c r="B42" s="7" t="str">
        <f t="shared" si="4"/>
        <v>6) คณะศิลปกรรมศาสตร์</v>
      </c>
      <c r="C42" s="7" t="s">
        <v>110</v>
      </c>
      <c r="D42" s="22">
        <f t="shared" si="5"/>
        <v>100</v>
      </c>
      <c r="E42" s="7">
        <f t="shared" si="5"/>
        <v>3</v>
      </c>
      <c r="F42" s="7">
        <f t="shared" si="5"/>
        <v>6</v>
      </c>
      <c r="G42" s="7"/>
      <c r="H42" s="22">
        <f t="shared" si="6"/>
        <v>50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8">
        <f t="shared" si="4"/>
        <v>7</v>
      </c>
      <c r="B43" s="7" t="str">
        <f t="shared" si="4"/>
        <v>7)  บัณฑิตวิทยาลัย</v>
      </c>
      <c r="C43" s="7" t="s">
        <v>111</v>
      </c>
      <c r="D43" s="22">
        <f t="shared" si="5"/>
        <v>100</v>
      </c>
      <c r="E43" s="7">
        <f t="shared" si="5"/>
        <v>4</v>
      </c>
      <c r="F43" s="7">
        <f t="shared" si="5"/>
        <v>6</v>
      </c>
      <c r="G43" s="7"/>
      <c r="H43" s="22">
        <f t="shared" si="6"/>
        <v>66.67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8">
        <f t="shared" si="4"/>
        <v>8</v>
      </c>
      <c r="B44" s="7" t="str">
        <f t="shared" si="4"/>
        <v>8)  วิทยาลัยนวัตกรรมและการจัดการ</v>
      </c>
      <c r="C44" s="7" t="s">
        <v>112</v>
      </c>
      <c r="D44" s="22">
        <f t="shared" si="5"/>
        <v>100</v>
      </c>
      <c r="E44" s="7">
        <f t="shared" si="5"/>
        <v>4</v>
      </c>
      <c r="F44" s="7">
        <f t="shared" si="5"/>
        <v>6</v>
      </c>
      <c r="G44" s="7"/>
      <c r="H44" s="22">
        <f t="shared" si="6"/>
        <v>66.67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8">
        <f t="shared" si="4"/>
        <v>9</v>
      </c>
      <c r="B45" s="7" t="str">
        <f t="shared" si="4"/>
        <v>9) วิทยาลัยพยาบาลและสุขภาพ</v>
      </c>
      <c r="C45" s="7" t="s">
        <v>113</v>
      </c>
      <c r="D45" s="22">
        <f t="shared" si="5"/>
        <v>100</v>
      </c>
      <c r="E45" s="7">
        <f t="shared" si="5"/>
        <v>4</v>
      </c>
      <c r="F45" s="7">
        <f t="shared" si="5"/>
        <v>6</v>
      </c>
      <c r="G45" s="7"/>
      <c r="H45" s="22">
        <f t="shared" si="6"/>
        <v>66.67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8">
        <f t="shared" si="4"/>
        <v>10</v>
      </c>
      <c r="B46" s="7" t="str">
        <f t="shared" si="4"/>
        <v>11) วิทยาลัยโลจิสติกส์และซัพพลายเชน</v>
      </c>
      <c r="C46" s="7" t="s">
        <v>114</v>
      </c>
      <c r="D46" s="22">
        <f t="shared" si="5"/>
        <v>100</v>
      </c>
      <c r="E46" s="7">
        <f t="shared" si="5"/>
        <v>4</v>
      </c>
      <c r="F46" s="7">
        <f t="shared" si="5"/>
        <v>6</v>
      </c>
      <c r="G46" s="7"/>
      <c r="H46" s="22">
        <f t="shared" si="6"/>
        <v>66.67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8">
        <f t="shared" si="4"/>
        <v>11</v>
      </c>
      <c r="B47" s="7" t="str">
        <f t="shared" si="4"/>
        <v>12) วิทยาลัยสถาปัตยกรรมศาสตร์</v>
      </c>
      <c r="C47" s="7" t="s">
        <v>115</v>
      </c>
      <c r="D47" s="22">
        <f t="shared" si="5"/>
        <v>100</v>
      </c>
      <c r="E47" s="7">
        <f t="shared" si="5"/>
        <v>4</v>
      </c>
      <c r="F47" s="7">
        <f t="shared" si="5"/>
        <v>6</v>
      </c>
      <c r="G47" s="7"/>
      <c r="H47" s="22">
        <f t="shared" si="6"/>
        <v>66.67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8">
        <f t="shared" si="4"/>
        <v>12</v>
      </c>
      <c r="B48" s="7" t="str">
        <f t="shared" si="4"/>
        <v>13)  วิทยาลัยการเมืองและการปกครอง</v>
      </c>
      <c r="C48" s="7" t="s">
        <v>116</v>
      </c>
      <c r="D48" s="22">
        <f t="shared" si="5"/>
        <v>100</v>
      </c>
      <c r="E48" s="7">
        <f t="shared" si="5"/>
        <v>4</v>
      </c>
      <c r="F48" s="7">
        <f t="shared" si="5"/>
        <v>6</v>
      </c>
      <c r="G48" s="7"/>
      <c r="H48" s="22">
        <f t="shared" si="6"/>
        <v>66.67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8">
        <f t="shared" si="4"/>
        <v>13</v>
      </c>
      <c r="B49" s="7" t="str">
        <f t="shared" si="4"/>
        <v>14) วิทยาลัยการจัดการอุตสาหกรรมบริการ</v>
      </c>
      <c r="C49" s="7" t="s">
        <v>117</v>
      </c>
      <c r="D49" s="22">
        <f t="shared" si="5"/>
        <v>100</v>
      </c>
      <c r="E49" s="7">
        <f t="shared" si="5"/>
        <v>4</v>
      </c>
      <c r="F49" s="7">
        <f t="shared" si="5"/>
        <v>6</v>
      </c>
      <c r="G49" s="7"/>
      <c r="H49" s="22">
        <f t="shared" si="6"/>
        <v>66.67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8">
        <f t="shared" si="4"/>
        <v>14</v>
      </c>
      <c r="B50" s="7" t="str">
        <f t="shared" si="4"/>
        <v>15) วิทยาลัยนิเทศศาสตร์</v>
      </c>
      <c r="C50" s="7" t="s">
        <v>118</v>
      </c>
      <c r="D50" s="22">
        <f t="shared" si="5"/>
        <v>100</v>
      </c>
      <c r="E50" s="7">
        <f t="shared" si="5"/>
        <v>4</v>
      </c>
      <c r="F50" s="7">
        <f t="shared" si="5"/>
        <v>6</v>
      </c>
      <c r="G50" s="7"/>
      <c r="H50" s="22">
        <f t="shared" si="6"/>
        <v>66.67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8">
        <f t="shared" si="4"/>
        <v>15</v>
      </c>
      <c r="B51" s="7" t="str">
        <f t="shared" si="4"/>
        <v>17) สำนักงานอธิการบดี</v>
      </c>
      <c r="C51" s="7" t="s">
        <v>119</v>
      </c>
      <c r="D51" s="22">
        <f t="shared" si="5"/>
        <v>100</v>
      </c>
      <c r="E51" s="7">
        <f t="shared" si="5"/>
        <v>4</v>
      </c>
      <c r="F51" s="7">
        <f t="shared" si="5"/>
        <v>6</v>
      </c>
      <c r="G51" s="7"/>
      <c r="H51" s="22">
        <f t="shared" si="6"/>
        <v>66.67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8">
        <f t="shared" ref="A52:B59" si="7">A20</f>
        <v>16</v>
      </c>
      <c r="B52" s="7" t="str">
        <f t="shared" si="7"/>
        <v>18) สำนักวิทยบริการและเทคโนโลยีฯ</v>
      </c>
      <c r="C52" s="7" t="s">
        <v>120</v>
      </c>
      <c r="D52" s="22">
        <f t="shared" ref="D52:F59" si="8">D20</f>
        <v>100</v>
      </c>
      <c r="E52" s="7">
        <f t="shared" si="8"/>
        <v>4</v>
      </c>
      <c r="F52" s="7">
        <f t="shared" si="8"/>
        <v>6</v>
      </c>
      <c r="G52" s="7"/>
      <c r="H52" s="22">
        <f t="shared" si="6"/>
        <v>66.67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8">
        <f t="shared" si="7"/>
        <v>17</v>
      </c>
      <c r="B53" s="7" t="str">
        <f t="shared" si="7"/>
        <v>19) สำนักศิลปะและวัฒนธรรม</v>
      </c>
      <c r="C53" s="7" t="s">
        <v>121</v>
      </c>
      <c r="D53" s="22">
        <f t="shared" si="8"/>
        <v>100</v>
      </c>
      <c r="E53" s="7">
        <f t="shared" si="8"/>
        <v>4</v>
      </c>
      <c r="F53" s="7">
        <f t="shared" si="8"/>
        <v>6</v>
      </c>
      <c r="G53" s="7"/>
      <c r="H53" s="22">
        <f t="shared" si="6"/>
        <v>66.67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8">
        <f t="shared" si="7"/>
        <v>18</v>
      </c>
      <c r="B54" s="7" t="str">
        <f t="shared" si="7"/>
        <v>20) สถาบันวิจัยและพัฒนา</v>
      </c>
      <c r="C54" s="7" t="s">
        <v>122</v>
      </c>
      <c r="D54" s="22">
        <f t="shared" si="8"/>
        <v>100</v>
      </c>
      <c r="E54" s="7">
        <f t="shared" si="8"/>
        <v>4</v>
      </c>
      <c r="F54" s="7">
        <f t="shared" si="8"/>
        <v>6</v>
      </c>
      <c r="G54" s="7"/>
      <c r="H54" s="22">
        <f t="shared" si="6"/>
        <v>66.67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8">
        <f t="shared" si="7"/>
        <v>19</v>
      </c>
      <c r="B55" s="7" t="str">
        <f t="shared" si="7"/>
        <v>21) สำนักวิชาการศึกษาทั่วไปฯ</v>
      </c>
      <c r="C55" s="7" t="s">
        <v>123</v>
      </c>
      <c r="D55" s="22">
        <f t="shared" si="8"/>
        <v>100</v>
      </c>
      <c r="E55" s="7">
        <f t="shared" si="8"/>
        <v>4</v>
      </c>
      <c r="F55" s="7">
        <f t="shared" si="8"/>
        <v>6</v>
      </c>
      <c r="G55" s="7"/>
      <c r="H55" s="22">
        <f t="shared" si="6"/>
        <v>66.67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8">
        <f t="shared" si="7"/>
        <v>20</v>
      </c>
      <c r="B56" s="7" t="str">
        <f t="shared" si="7"/>
        <v>22) สสสร.</v>
      </c>
      <c r="C56" s="7" t="s">
        <v>124</v>
      </c>
      <c r="D56" s="22">
        <f t="shared" si="8"/>
        <v>100</v>
      </c>
      <c r="E56" s="7">
        <f t="shared" si="8"/>
        <v>4</v>
      </c>
      <c r="F56" s="7">
        <f t="shared" si="8"/>
        <v>6</v>
      </c>
      <c r="G56" s="7"/>
      <c r="H56" s="22">
        <f t="shared" si="6"/>
        <v>66.67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8">
        <f t="shared" si="7"/>
        <v>21</v>
      </c>
      <c r="B57" s="7" t="str">
        <f t="shared" si="7"/>
        <v>23) หน่วยงานตรวจสอบภายใน</v>
      </c>
      <c r="C57" s="7" t="s">
        <v>125</v>
      </c>
      <c r="D57" s="22">
        <f t="shared" si="8"/>
        <v>100</v>
      </c>
      <c r="E57" s="7">
        <f t="shared" si="8"/>
        <v>3</v>
      </c>
      <c r="F57" s="7">
        <f t="shared" si="8"/>
        <v>6</v>
      </c>
      <c r="G57" s="7"/>
      <c r="H57" s="22">
        <f t="shared" si="6"/>
        <v>50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8">
        <f t="shared" si="7"/>
        <v>22</v>
      </c>
      <c r="B58" s="7" t="str">
        <f t="shared" si="7"/>
        <v>24) สำนักทรัพย์สินและรายได้</v>
      </c>
      <c r="C58" s="7" t="s">
        <v>126</v>
      </c>
      <c r="D58" s="22">
        <f t="shared" si="8"/>
        <v>100</v>
      </c>
      <c r="E58" s="7">
        <f t="shared" si="8"/>
        <v>4</v>
      </c>
      <c r="F58" s="7">
        <f t="shared" si="8"/>
        <v>6</v>
      </c>
      <c r="G58" s="7"/>
      <c r="H58" s="22">
        <f t="shared" si="6"/>
        <v>66.67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8">
        <f t="shared" si="7"/>
        <v>23</v>
      </c>
      <c r="B59" s="7" t="str">
        <f t="shared" si="7"/>
        <v>25) โรงเรียนสาธิต</v>
      </c>
      <c r="C59" s="7" t="s">
        <v>127</v>
      </c>
      <c r="D59" s="22">
        <f t="shared" si="8"/>
        <v>100</v>
      </c>
      <c r="E59" s="7">
        <f t="shared" si="8"/>
        <v>4</v>
      </c>
      <c r="F59" s="7">
        <f t="shared" si="8"/>
        <v>6</v>
      </c>
      <c r="G59" s="7"/>
      <c r="H59" s="22">
        <f t="shared" si="6"/>
        <v>66.67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 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D1" zoomScale="70" zoomScaleNormal="70" workbookViewId="0">
      <selection activeCell="O21" sqref="O21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26" width="6.375" style="8" customWidth="1"/>
    <col min="27" max="27" width="9" style="8" customWidth="1"/>
    <col min="28" max="16384" width="12.625" style="8"/>
  </cols>
  <sheetData>
    <row r="1" spans="1:27" ht="24" customHeight="1" x14ac:dyDescent="0.4">
      <c r="A1" s="92"/>
      <c r="B1" s="93" t="s">
        <v>58</v>
      </c>
      <c r="C1" s="94" t="s">
        <v>59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 t="s">
        <v>2</v>
      </c>
      <c r="X1" s="2"/>
      <c r="Y1" s="2"/>
      <c r="Z1" s="5"/>
      <c r="AA1" s="138"/>
    </row>
    <row r="2" spans="1:27" ht="24" customHeight="1" x14ac:dyDescent="0.4">
      <c r="A2" s="96"/>
      <c r="B2" s="97" t="s">
        <v>3</v>
      </c>
      <c r="C2" s="98" t="s">
        <v>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4" t="s">
        <v>5</v>
      </c>
      <c r="X2" s="10"/>
      <c r="Y2" s="10"/>
      <c r="Z2" s="15"/>
      <c r="AA2" s="139"/>
    </row>
    <row r="3" spans="1:27" ht="24" customHeight="1" x14ac:dyDescent="0.4">
      <c r="A3" s="96"/>
      <c r="B3" s="17" t="s">
        <v>6</v>
      </c>
      <c r="C3" s="17" t="s">
        <v>7</v>
      </c>
      <c r="D3" s="18" t="s">
        <v>128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0"/>
      <c r="AA3" s="7"/>
    </row>
    <row r="4" spans="1:27" ht="24" customHeight="1" x14ac:dyDescent="0.4">
      <c r="A4" s="23" t="s">
        <v>11</v>
      </c>
      <c r="B4" s="24" t="s">
        <v>129</v>
      </c>
      <c r="C4" s="5"/>
      <c r="D4" s="26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A4" s="7"/>
    </row>
    <row r="5" spans="1:27" ht="66.75" customHeight="1" x14ac:dyDescent="0.4">
      <c r="A5" s="31"/>
      <c r="B5" s="32"/>
      <c r="C5" s="15"/>
      <c r="D5" s="141" t="s">
        <v>130</v>
      </c>
      <c r="E5" s="141" t="s">
        <v>131</v>
      </c>
      <c r="F5" s="141" t="s">
        <v>132</v>
      </c>
      <c r="G5" s="141" t="s">
        <v>133</v>
      </c>
      <c r="H5" s="141" t="s">
        <v>134</v>
      </c>
      <c r="I5" s="141" t="s">
        <v>135</v>
      </c>
      <c r="J5" s="141" t="s">
        <v>136</v>
      </c>
      <c r="K5" s="141" t="s">
        <v>137</v>
      </c>
      <c r="L5" s="141" t="s">
        <v>138</v>
      </c>
      <c r="M5" s="141" t="s">
        <v>139</v>
      </c>
      <c r="N5" s="141" t="s">
        <v>140</v>
      </c>
      <c r="O5" s="141" t="s">
        <v>141</v>
      </c>
      <c r="P5" s="141" t="s">
        <v>142</v>
      </c>
      <c r="Q5" s="141" t="s">
        <v>143</v>
      </c>
      <c r="R5" s="141" t="s">
        <v>144</v>
      </c>
      <c r="S5" s="141" t="s">
        <v>145</v>
      </c>
      <c r="T5" s="141" t="s">
        <v>146</v>
      </c>
      <c r="U5" s="141" t="s">
        <v>147</v>
      </c>
      <c r="V5" s="141" t="s">
        <v>148</v>
      </c>
      <c r="W5" s="141" t="s">
        <v>99</v>
      </c>
      <c r="X5" s="141" t="s">
        <v>149</v>
      </c>
      <c r="Y5" s="141" t="s">
        <v>150</v>
      </c>
      <c r="Z5" s="141" t="s">
        <v>151</v>
      </c>
      <c r="AA5" s="7"/>
    </row>
    <row r="6" spans="1:27" ht="51" customHeight="1" x14ac:dyDescent="0.4">
      <c r="A6" s="106">
        <v>1</v>
      </c>
      <c r="B6" s="129" t="s">
        <v>152</v>
      </c>
      <c r="C6" s="21"/>
      <c r="D6" s="142" t="s">
        <v>153</v>
      </c>
      <c r="E6" s="142" t="s">
        <v>153</v>
      </c>
      <c r="F6" s="142" t="s">
        <v>153</v>
      </c>
      <c r="G6" s="142" t="s">
        <v>153</v>
      </c>
      <c r="H6" s="142" t="s">
        <v>153</v>
      </c>
      <c r="I6" s="142" t="s">
        <v>153</v>
      </c>
      <c r="J6" s="142" t="s">
        <v>153</v>
      </c>
      <c r="K6" s="142" t="s">
        <v>153</v>
      </c>
      <c r="L6" s="142" t="s">
        <v>153</v>
      </c>
      <c r="M6" s="142" t="s">
        <v>153</v>
      </c>
      <c r="N6" s="142" t="s">
        <v>153</v>
      </c>
      <c r="O6" s="142" t="s">
        <v>153</v>
      </c>
      <c r="P6" s="142" t="s">
        <v>153</v>
      </c>
      <c r="Q6" s="142" t="s">
        <v>153</v>
      </c>
      <c r="R6" s="142" t="s">
        <v>153</v>
      </c>
      <c r="S6" s="142" t="s">
        <v>153</v>
      </c>
      <c r="T6" s="142" t="s">
        <v>153</v>
      </c>
      <c r="U6" s="142" t="s">
        <v>153</v>
      </c>
      <c r="V6" s="142" t="s">
        <v>153</v>
      </c>
      <c r="W6" s="142" t="s">
        <v>153</v>
      </c>
      <c r="X6" s="142" t="s">
        <v>153</v>
      </c>
      <c r="Y6" s="142" t="s">
        <v>153</v>
      </c>
      <c r="Z6" s="142" t="s">
        <v>153</v>
      </c>
      <c r="AA6" s="7"/>
    </row>
    <row r="7" spans="1:27" ht="49.5" customHeight="1" x14ac:dyDescent="0.4">
      <c r="A7" s="106">
        <v>2</v>
      </c>
      <c r="B7" s="129" t="s">
        <v>154</v>
      </c>
      <c r="C7" s="21"/>
      <c r="D7" s="142" t="s">
        <v>153</v>
      </c>
      <c r="E7" s="142" t="s">
        <v>153</v>
      </c>
      <c r="F7" s="142" t="s">
        <v>153</v>
      </c>
      <c r="G7" s="142" t="s">
        <v>153</v>
      </c>
      <c r="H7" s="142" t="s">
        <v>153</v>
      </c>
      <c r="I7" s="142" t="s">
        <v>153</v>
      </c>
      <c r="J7" s="142" t="s">
        <v>153</v>
      </c>
      <c r="K7" s="142" t="s">
        <v>153</v>
      </c>
      <c r="L7" s="142" t="s">
        <v>153</v>
      </c>
      <c r="M7" s="142" t="s">
        <v>153</v>
      </c>
      <c r="N7" s="142" t="s">
        <v>153</v>
      </c>
      <c r="O7" s="142" t="s">
        <v>153</v>
      </c>
      <c r="P7" s="142" t="s">
        <v>153</v>
      </c>
      <c r="Q7" s="142" t="s">
        <v>153</v>
      </c>
      <c r="R7" s="142" t="s">
        <v>153</v>
      </c>
      <c r="S7" s="142" t="s">
        <v>153</v>
      </c>
      <c r="T7" s="142" t="s">
        <v>153</v>
      </c>
      <c r="U7" s="142" t="s">
        <v>153</v>
      </c>
      <c r="V7" s="142" t="s">
        <v>153</v>
      </c>
      <c r="W7" s="142" t="s">
        <v>153</v>
      </c>
      <c r="X7" s="142" t="s">
        <v>153</v>
      </c>
      <c r="Y7" s="142" t="s">
        <v>153</v>
      </c>
      <c r="Z7" s="142" t="s">
        <v>153</v>
      </c>
      <c r="AA7" s="7"/>
    </row>
    <row r="8" spans="1:27" ht="53.25" customHeight="1" x14ac:dyDescent="0.4">
      <c r="A8" s="106">
        <v>3</v>
      </c>
      <c r="B8" s="129" t="s">
        <v>155</v>
      </c>
      <c r="C8" s="21"/>
      <c r="D8" s="142" t="s">
        <v>153</v>
      </c>
      <c r="E8" s="142" t="s">
        <v>153</v>
      </c>
      <c r="F8" s="142" t="s">
        <v>153</v>
      </c>
      <c r="G8" s="142" t="s">
        <v>153</v>
      </c>
      <c r="H8" s="142" t="s">
        <v>153</v>
      </c>
      <c r="I8" s="142" t="s">
        <v>153</v>
      </c>
      <c r="J8" s="142" t="s">
        <v>153</v>
      </c>
      <c r="K8" s="142" t="s">
        <v>153</v>
      </c>
      <c r="L8" s="142" t="s">
        <v>153</v>
      </c>
      <c r="M8" s="142" t="s">
        <v>153</v>
      </c>
      <c r="N8" s="142" t="s">
        <v>153</v>
      </c>
      <c r="O8" s="142" t="s">
        <v>153</v>
      </c>
      <c r="P8" s="142" t="s">
        <v>153</v>
      </c>
      <c r="Q8" s="142" t="s">
        <v>153</v>
      </c>
      <c r="R8" s="142" t="s">
        <v>153</v>
      </c>
      <c r="S8" s="142" t="s">
        <v>153</v>
      </c>
      <c r="T8" s="142" t="s">
        <v>153</v>
      </c>
      <c r="U8" s="142" t="s">
        <v>153</v>
      </c>
      <c r="V8" s="142" t="s">
        <v>153</v>
      </c>
      <c r="W8" s="142" t="s">
        <v>153</v>
      </c>
      <c r="X8" s="142" t="s">
        <v>153</v>
      </c>
      <c r="Y8" s="142" t="s">
        <v>153</v>
      </c>
      <c r="Z8" s="142" t="s">
        <v>153</v>
      </c>
      <c r="AA8" s="7"/>
    </row>
    <row r="9" spans="1:27" ht="48" customHeight="1" x14ac:dyDescent="0.4">
      <c r="A9" s="106">
        <v>4</v>
      </c>
      <c r="B9" s="129" t="s">
        <v>156</v>
      </c>
      <c r="C9" s="21"/>
      <c r="D9" s="142" t="s">
        <v>153</v>
      </c>
      <c r="E9" s="142" t="s">
        <v>153</v>
      </c>
      <c r="F9" s="142" t="s">
        <v>153</v>
      </c>
      <c r="G9" s="142" t="s">
        <v>153</v>
      </c>
      <c r="H9" s="142" t="s">
        <v>153</v>
      </c>
      <c r="I9" s="142" t="s">
        <v>157</v>
      </c>
      <c r="J9" s="142" t="s">
        <v>153</v>
      </c>
      <c r="K9" s="142" t="s">
        <v>153</v>
      </c>
      <c r="L9" s="142" t="s">
        <v>153</v>
      </c>
      <c r="M9" s="142" t="s">
        <v>153</v>
      </c>
      <c r="N9" s="142" t="s">
        <v>153</v>
      </c>
      <c r="O9" s="142" t="s">
        <v>153</v>
      </c>
      <c r="P9" s="142" t="s">
        <v>153</v>
      </c>
      <c r="Q9" s="142" t="s">
        <v>153</v>
      </c>
      <c r="R9" s="142" t="s">
        <v>153</v>
      </c>
      <c r="S9" s="142" t="s">
        <v>153</v>
      </c>
      <c r="T9" s="142" t="s">
        <v>153</v>
      </c>
      <c r="U9" s="142" t="s">
        <v>153</v>
      </c>
      <c r="V9" s="142" t="s">
        <v>153</v>
      </c>
      <c r="W9" s="142" t="s">
        <v>153</v>
      </c>
      <c r="X9" s="142" t="s">
        <v>157</v>
      </c>
      <c r="Y9" s="142" t="s">
        <v>153</v>
      </c>
      <c r="Z9" s="142" t="s">
        <v>153</v>
      </c>
      <c r="AA9" s="7"/>
    </row>
    <row r="10" spans="1:27" ht="48" customHeight="1" x14ac:dyDescent="0.4">
      <c r="A10" s="106">
        <v>5</v>
      </c>
      <c r="B10" s="129" t="s">
        <v>158</v>
      </c>
      <c r="C10" s="21"/>
      <c r="D10" s="142" t="s">
        <v>157</v>
      </c>
      <c r="E10" s="142" t="s">
        <v>157</v>
      </c>
      <c r="F10" s="142" t="s">
        <v>157</v>
      </c>
      <c r="G10" s="142" t="s">
        <v>157</v>
      </c>
      <c r="H10" s="142" t="s">
        <v>157</v>
      </c>
      <c r="I10" s="142" t="s">
        <v>157</v>
      </c>
      <c r="J10" s="142" t="s">
        <v>157</v>
      </c>
      <c r="K10" s="142" t="s">
        <v>157</v>
      </c>
      <c r="L10" s="142" t="s">
        <v>157</v>
      </c>
      <c r="M10" s="142" t="s">
        <v>157</v>
      </c>
      <c r="N10" s="142" t="s">
        <v>157</v>
      </c>
      <c r="O10" s="142" t="s">
        <v>157</v>
      </c>
      <c r="P10" s="142" t="s">
        <v>157</v>
      </c>
      <c r="Q10" s="142" t="s">
        <v>157</v>
      </c>
      <c r="R10" s="142" t="s">
        <v>157</v>
      </c>
      <c r="S10" s="142" t="s">
        <v>157</v>
      </c>
      <c r="T10" s="142" t="s">
        <v>157</v>
      </c>
      <c r="U10" s="142" t="s">
        <v>157</v>
      </c>
      <c r="V10" s="142" t="s">
        <v>157</v>
      </c>
      <c r="W10" s="142" t="s">
        <v>157</v>
      </c>
      <c r="X10" s="142" t="s">
        <v>157</v>
      </c>
      <c r="Y10" s="142" t="s">
        <v>157</v>
      </c>
      <c r="Z10" s="142" t="s">
        <v>157</v>
      </c>
      <c r="AA10" s="7"/>
    </row>
    <row r="11" spans="1:27" ht="48" customHeight="1" x14ac:dyDescent="0.4">
      <c r="A11" s="106">
        <v>6</v>
      </c>
      <c r="B11" s="129" t="s">
        <v>159</v>
      </c>
      <c r="C11" s="21"/>
      <c r="D11" s="142" t="s">
        <v>157</v>
      </c>
      <c r="E11" s="142" t="s">
        <v>157</v>
      </c>
      <c r="F11" s="142" t="s">
        <v>157</v>
      </c>
      <c r="G11" s="142" t="s">
        <v>157</v>
      </c>
      <c r="H11" s="142" t="s">
        <v>157</v>
      </c>
      <c r="I11" s="142" t="s">
        <v>157</v>
      </c>
      <c r="J11" s="142" t="s">
        <v>157</v>
      </c>
      <c r="K11" s="142" t="s">
        <v>157</v>
      </c>
      <c r="L11" s="142" t="s">
        <v>157</v>
      </c>
      <c r="M11" s="142" t="s">
        <v>157</v>
      </c>
      <c r="N11" s="142" t="s">
        <v>157</v>
      </c>
      <c r="O11" s="142" t="s">
        <v>157</v>
      </c>
      <c r="P11" s="142" t="s">
        <v>157</v>
      </c>
      <c r="Q11" s="142" t="s">
        <v>157</v>
      </c>
      <c r="R11" s="142" t="s">
        <v>157</v>
      </c>
      <c r="S11" s="142" t="s">
        <v>157</v>
      </c>
      <c r="T11" s="142" t="s">
        <v>157</v>
      </c>
      <c r="U11" s="142" t="s">
        <v>157</v>
      </c>
      <c r="V11" s="142" t="s">
        <v>157</v>
      </c>
      <c r="W11" s="142" t="s">
        <v>157</v>
      </c>
      <c r="X11" s="142" t="s">
        <v>157</v>
      </c>
      <c r="Y11" s="142" t="s">
        <v>157</v>
      </c>
      <c r="Z11" s="142" t="s">
        <v>157</v>
      </c>
      <c r="AA11" s="7"/>
    </row>
    <row r="12" spans="1:27" ht="24" customHeight="1" x14ac:dyDescent="0.4">
      <c r="A12" s="143" t="s">
        <v>153</v>
      </c>
      <c r="B12" s="144" t="s">
        <v>29</v>
      </c>
      <c r="C12" s="21"/>
      <c r="D12" s="145">
        <f t="shared" ref="D12:Z12" si="0">COUNTIF(D6:D11,$A$12)</f>
        <v>4</v>
      </c>
      <c r="E12" s="145">
        <f t="shared" si="0"/>
        <v>4</v>
      </c>
      <c r="F12" s="145">
        <f t="shared" si="0"/>
        <v>4</v>
      </c>
      <c r="G12" s="145">
        <f t="shared" si="0"/>
        <v>4</v>
      </c>
      <c r="H12" s="145">
        <f t="shared" si="0"/>
        <v>4</v>
      </c>
      <c r="I12" s="145">
        <f t="shared" si="0"/>
        <v>3</v>
      </c>
      <c r="J12" s="145">
        <f t="shared" si="0"/>
        <v>4</v>
      </c>
      <c r="K12" s="145">
        <f t="shared" si="0"/>
        <v>4</v>
      </c>
      <c r="L12" s="145">
        <f t="shared" si="0"/>
        <v>4</v>
      </c>
      <c r="M12" s="145">
        <f t="shared" si="0"/>
        <v>4</v>
      </c>
      <c r="N12" s="145">
        <f t="shared" si="0"/>
        <v>4</v>
      </c>
      <c r="O12" s="145">
        <f t="shared" si="0"/>
        <v>4</v>
      </c>
      <c r="P12" s="145">
        <f t="shared" si="0"/>
        <v>4</v>
      </c>
      <c r="Q12" s="145">
        <f t="shared" si="0"/>
        <v>4</v>
      </c>
      <c r="R12" s="145">
        <f t="shared" si="0"/>
        <v>4</v>
      </c>
      <c r="S12" s="145">
        <f t="shared" si="0"/>
        <v>4</v>
      </c>
      <c r="T12" s="145">
        <f t="shared" si="0"/>
        <v>4</v>
      </c>
      <c r="U12" s="145">
        <f t="shared" si="0"/>
        <v>4</v>
      </c>
      <c r="V12" s="145">
        <f t="shared" si="0"/>
        <v>4</v>
      </c>
      <c r="W12" s="145">
        <f t="shared" si="0"/>
        <v>4</v>
      </c>
      <c r="X12" s="145">
        <f t="shared" si="0"/>
        <v>3</v>
      </c>
      <c r="Y12" s="145">
        <f t="shared" si="0"/>
        <v>4</v>
      </c>
      <c r="Z12" s="145">
        <f t="shared" si="0"/>
        <v>4</v>
      </c>
      <c r="AA12" s="7"/>
    </row>
    <row r="13" spans="1:27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4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7"/>
    </row>
    <row r="202" spans="1:27" ht="24" customHeight="1" x14ac:dyDescent="0.4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7"/>
    </row>
    <row r="203" spans="1:27" ht="24" customHeight="1" x14ac:dyDescent="0.4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7"/>
    </row>
    <row r="204" spans="1:27" ht="24" customHeight="1" x14ac:dyDescent="0.4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7"/>
    </row>
    <row r="205" spans="1:27" ht="24" customHeight="1" x14ac:dyDescent="0.4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7"/>
    </row>
    <row r="206" spans="1:27" ht="24" customHeight="1" x14ac:dyDescent="0.4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7"/>
    </row>
    <row r="207" spans="1:27" ht="24" customHeight="1" x14ac:dyDescent="0.4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7"/>
    </row>
    <row r="208" spans="1:27" ht="24" customHeight="1" x14ac:dyDescent="0.4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7"/>
    </row>
    <row r="209" spans="1:27" ht="24" customHeight="1" x14ac:dyDescent="0.4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7"/>
    </row>
    <row r="210" spans="1:27" ht="24" customHeight="1" x14ac:dyDescent="0.4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7"/>
    </row>
    <row r="211" spans="1:27" ht="24" customHeight="1" x14ac:dyDescent="0.4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7"/>
    </row>
    <row r="212" spans="1:27" ht="24" customHeight="1" x14ac:dyDescent="0.4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7"/>
    </row>
    <row r="213" spans="1:27" ht="24" customHeight="1" x14ac:dyDescent="0.4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7"/>
    </row>
    <row r="214" spans="1:27" ht="24" customHeight="1" x14ac:dyDescent="0.4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7"/>
    </row>
    <row r="215" spans="1:27" ht="24" customHeight="1" x14ac:dyDescent="0.4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7"/>
    </row>
    <row r="216" spans="1:27" ht="24" customHeight="1" x14ac:dyDescent="0.4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7"/>
    </row>
    <row r="217" spans="1:27" ht="24" customHeight="1" x14ac:dyDescent="0.4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7"/>
    </row>
    <row r="218" spans="1:27" ht="24" customHeight="1" x14ac:dyDescent="0.4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7"/>
    </row>
    <row r="219" spans="1:27" ht="24" customHeight="1" x14ac:dyDescent="0.4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7"/>
    </row>
    <row r="220" spans="1:27" ht="24" customHeight="1" x14ac:dyDescent="0.4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7"/>
    </row>
    <row r="221" spans="1:27" ht="15.75" customHeight="1" x14ac:dyDescent="0.4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</row>
    <row r="222" spans="1:27" ht="15.75" customHeight="1" x14ac:dyDescent="0.4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</row>
    <row r="223" spans="1:27" ht="15.75" customHeight="1" x14ac:dyDescent="0.4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</row>
    <row r="224" spans="1:27" ht="15.75" customHeight="1" x14ac:dyDescent="0.4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</row>
    <row r="225" spans="1:27" ht="15.75" customHeight="1" x14ac:dyDescent="0.4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</row>
    <row r="226" spans="1:27" ht="15.75" customHeight="1" x14ac:dyDescent="0.4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</row>
    <row r="227" spans="1:27" ht="15.75" customHeight="1" x14ac:dyDescent="0.4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</row>
    <row r="228" spans="1:27" ht="15.75" customHeight="1" x14ac:dyDescent="0.4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</row>
    <row r="229" spans="1:27" ht="15.75" customHeight="1" x14ac:dyDescent="0.4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</row>
    <row r="230" spans="1:27" ht="15.75" customHeight="1" x14ac:dyDescent="0.4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</row>
    <row r="231" spans="1:27" ht="15.75" customHeight="1" x14ac:dyDescent="0.4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</row>
    <row r="232" spans="1:27" ht="15.75" customHeight="1" x14ac:dyDescent="0.4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</row>
    <row r="233" spans="1:27" ht="15.75" customHeight="1" x14ac:dyDescent="0.4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</row>
    <row r="234" spans="1:27" ht="15.75" customHeight="1" x14ac:dyDescent="0.4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</row>
    <row r="235" spans="1:27" ht="15.75" customHeight="1" x14ac:dyDescent="0.4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</row>
    <row r="236" spans="1:27" ht="15.75" customHeight="1" x14ac:dyDescent="0.4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</row>
    <row r="237" spans="1:27" ht="15.75" customHeight="1" x14ac:dyDescent="0.4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</row>
    <row r="238" spans="1:27" ht="15.75" customHeight="1" x14ac:dyDescent="0.4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</row>
    <row r="239" spans="1:27" ht="15.75" customHeight="1" x14ac:dyDescent="0.4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</row>
    <row r="240" spans="1:27" ht="15.75" customHeight="1" x14ac:dyDescent="0.4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</row>
    <row r="241" spans="1:27" ht="15.75" customHeight="1" x14ac:dyDescent="0.4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</row>
    <row r="242" spans="1:27" ht="15.75" customHeight="1" x14ac:dyDescent="0.4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</row>
    <row r="243" spans="1:27" ht="15.75" customHeight="1" x14ac:dyDescent="0.4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</row>
    <row r="244" spans="1:27" ht="15.75" customHeight="1" x14ac:dyDescent="0.4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</row>
    <row r="245" spans="1:27" ht="15.75" customHeight="1" x14ac:dyDescent="0.4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</row>
    <row r="246" spans="1:27" ht="15.75" customHeight="1" x14ac:dyDescent="0.4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</row>
    <row r="247" spans="1:27" ht="15.75" customHeight="1" x14ac:dyDescent="0.4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</row>
    <row r="248" spans="1:27" ht="15.75" customHeight="1" x14ac:dyDescent="0.4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</row>
    <row r="249" spans="1:27" ht="15.75" customHeight="1" x14ac:dyDescent="0.4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</row>
    <row r="250" spans="1:27" ht="15.75" customHeight="1" x14ac:dyDescent="0.4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</row>
    <row r="251" spans="1:27" ht="15.75" customHeight="1" x14ac:dyDescent="0.4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</row>
    <row r="252" spans="1:27" ht="15.75" customHeight="1" x14ac:dyDescent="0.4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</row>
    <row r="253" spans="1:27" ht="15.75" customHeight="1" x14ac:dyDescent="0.4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</row>
    <row r="254" spans="1:27" ht="15.75" customHeight="1" x14ac:dyDescent="0.4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</row>
    <row r="255" spans="1:27" ht="15.75" customHeight="1" x14ac:dyDescent="0.4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</row>
    <row r="256" spans="1:27" ht="15.75" customHeight="1" x14ac:dyDescent="0.4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</row>
    <row r="257" spans="1:27" ht="15.75" customHeight="1" x14ac:dyDescent="0.4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</row>
    <row r="258" spans="1:27" ht="15.75" customHeight="1" x14ac:dyDescent="0.4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</row>
    <row r="259" spans="1:27" ht="15.75" customHeight="1" x14ac:dyDescent="0.4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</row>
    <row r="260" spans="1:27" ht="15.75" customHeight="1" x14ac:dyDescent="0.4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</row>
    <row r="261" spans="1:27" ht="15.75" customHeight="1" x14ac:dyDescent="0.4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</row>
    <row r="262" spans="1:27" ht="15.75" customHeight="1" x14ac:dyDescent="0.4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</row>
    <row r="263" spans="1:27" ht="15.75" customHeight="1" x14ac:dyDescent="0.4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</row>
    <row r="264" spans="1:27" ht="15.75" customHeight="1" x14ac:dyDescent="0.4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</row>
    <row r="265" spans="1:27" ht="15.75" customHeight="1" x14ac:dyDescent="0.4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</row>
    <row r="266" spans="1:27" ht="15.75" customHeight="1" x14ac:dyDescent="0.4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</row>
    <row r="267" spans="1:27" ht="15.75" customHeight="1" x14ac:dyDescent="0.4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</row>
    <row r="268" spans="1:27" ht="15.75" customHeight="1" x14ac:dyDescent="0.4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</row>
    <row r="269" spans="1:27" ht="15.75" customHeight="1" x14ac:dyDescent="0.4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</row>
    <row r="270" spans="1:27" ht="15.75" customHeight="1" x14ac:dyDescent="0.4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</row>
    <row r="271" spans="1:27" ht="15.75" customHeight="1" x14ac:dyDescent="0.4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</row>
    <row r="272" spans="1:27" ht="15.75" customHeight="1" x14ac:dyDescent="0.4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</row>
    <row r="273" spans="1:27" ht="15.75" customHeight="1" x14ac:dyDescent="0.4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</row>
    <row r="274" spans="1:27" ht="15.75" customHeight="1" x14ac:dyDescent="0.4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</row>
    <row r="275" spans="1:27" ht="15.75" customHeight="1" x14ac:dyDescent="0.4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</row>
    <row r="276" spans="1:27" ht="15.75" customHeight="1" x14ac:dyDescent="0.4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</row>
    <row r="277" spans="1:27" ht="15.75" customHeight="1" x14ac:dyDescent="0.4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</row>
    <row r="278" spans="1:27" ht="15.75" customHeight="1" x14ac:dyDescent="0.4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</row>
    <row r="279" spans="1:27" ht="15.75" customHeight="1" x14ac:dyDescent="0.4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</row>
    <row r="280" spans="1:27" ht="15.75" customHeight="1" x14ac:dyDescent="0.4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</row>
    <row r="281" spans="1:27" ht="15.75" customHeight="1" x14ac:dyDescent="0.4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</row>
    <row r="282" spans="1:27" ht="15.75" customHeight="1" x14ac:dyDescent="0.4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</row>
    <row r="283" spans="1:27" ht="15.75" customHeight="1" x14ac:dyDescent="0.4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</row>
    <row r="284" spans="1:27" ht="15.75" customHeight="1" x14ac:dyDescent="0.4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</row>
    <row r="285" spans="1:27" ht="15.75" customHeight="1" x14ac:dyDescent="0.4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</row>
    <row r="286" spans="1:27" ht="15.75" customHeight="1" x14ac:dyDescent="0.4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</row>
    <row r="287" spans="1:27" ht="15.75" customHeight="1" x14ac:dyDescent="0.4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</row>
    <row r="288" spans="1:27" ht="15.75" customHeight="1" x14ac:dyDescent="0.4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</row>
    <row r="289" spans="1:27" ht="15.75" customHeight="1" x14ac:dyDescent="0.4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</row>
    <row r="290" spans="1:27" ht="15.75" customHeight="1" x14ac:dyDescent="0.4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</row>
    <row r="291" spans="1:27" ht="15.75" customHeight="1" x14ac:dyDescent="0.4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</row>
    <row r="292" spans="1:27" ht="15.75" customHeight="1" x14ac:dyDescent="0.4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</row>
    <row r="293" spans="1:27" ht="15.75" customHeight="1" x14ac:dyDescent="0.4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</row>
    <row r="294" spans="1:27" ht="15.75" customHeight="1" x14ac:dyDescent="0.4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</row>
    <row r="295" spans="1:27" ht="15.75" customHeight="1" x14ac:dyDescent="0.4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</row>
    <row r="296" spans="1:27" ht="15.75" customHeight="1" x14ac:dyDescent="0.4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</row>
    <row r="297" spans="1:27" ht="15.75" customHeight="1" x14ac:dyDescent="0.4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</row>
    <row r="298" spans="1:27" ht="15.75" customHeight="1" x14ac:dyDescent="0.4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</row>
    <row r="299" spans="1:27" ht="15.75" customHeight="1" x14ac:dyDescent="0.4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</row>
    <row r="300" spans="1:27" ht="15.75" customHeight="1" x14ac:dyDescent="0.4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</row>
    <row r="301" spans="1:27" ht="15.75" customHeight="1" x14ac:dyDescent="0.4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</row>
    <row r="302" spans="1:27" ht="15.75" customHeight="1" x14ac:dyDescent="0.4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</row>
    <row r="303" spans="1:27" ht="15.75" customHeight="1" x14ac:dyDescent="0.4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</row>
    <row r="304" spans="1:27" ht="15.75" customHeight="1" x14ac:dyDescent="0.4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</row>
    <row r="305" spans="1:27" ht="15.75" customHeight="1" x14ac:dyDescent="0.4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</row>
    <row r="306" spans="1:27" ht="15.75" customHeight="1" x14ac:dyDescent="0.4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</row>
    <row r="307" spans="1:27" ht="15.75" customHeight="1" x14ac:dyDescent="0.4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</row>
    <row r="308" spans="1:27" ht="15.75" customHeight="1" x14ac:dyDescent="0.4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</row>
    <row r="309" spans="1:27" ht="15.75" customHeight="1" x14ac:dyDescent="0.4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</row>
    <row r="310" spans="1:27" ht="15.75" customHeight="1" x14ac:dyDescent="0.4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</row>
    <row r="311" spans="1:27" ht="15.75" customHeight="1" x14ac:dyDescent="0.4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</row>
    <row r="312" spans="1:27" ht="15.75" customHeight="1" x14ac:dyDescent="0.4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</row>
    <row r="313" spans="1:27" ht="15.75" customHeight="1" x14ac:dyDescent="0.4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</row>
    <row r="314" spans="1:27" ht="15.75" customHeight="1" x14ac:dyDescent="0.4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</row>
    <row r="315" spans="1:27" ht="15.75" customHeight="1" x14ac:dyDescent="0.4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</row>
    <row r="316" spans="1:27" ht="15.75" customHeight="1" x14ac:dyDescent="0.4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</row>
    <row r="317" spans="1:27" ht="15.75" customHeight="1" x14ac:dyDescent="0.4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</row>
    <row r="318" spans="1:27" ht="15.75" customHeight="1" x14ac:dyDescent="0.4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</row>
    <row r="319" spans="1:27" ht="15.75" customHeight="1" x14ac:dyDescent="0.4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</row>
    <row r="320" spans="1:27" ht="15.75" customHeight="1" x14ac:dyDescent="0.4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</row>
    <row r="321" spans="1:27" ht="15.75" customHeight="1" x14ac:dyDescent="0.4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</row>
    <row r="322" spans="1:27" ht="15.75" customHeight="1" x14ac:dyDescent="0.4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</row>
    <row r="323" spans="1:27" ht="15.75" customHeight="1" x14ac:dyDescent="0.4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</row>
    <row r="324" spans="1:27" ht="15.75" customHeight="1" x14ac:dyDescent="0.4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</row>
    <row r="325" spans="1:27" ht="15.75" customHeight="1" x14ac:dyDescent="0.4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</row>
    <row r="326" spans="1:27" ht="15.75" customHeight="1" x14ac:dyDescent="0.4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</row>
    <row r="327" spans="1:27" ht="15.75" customHeight="1" x14ac:dyDescent="0.4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</row>
    <row r="328" spans="1:27" ht="15.75" customHeight="1" x14ac:dyDescent="0.4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</row>
    <row r="329" spans="1:27" ht="15.75" customHeight="1" x14ac:dyDescent="0.4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</row>
    <row r="330" spans="1:27" ht="15.75" customHeight="1" x14ac:dyDescent="0.4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</row>
    <row r="331" spans="1:27" ht="15.75" customHeight="1" x14ac:dyDescent="0.4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</row>
    <row r="332" spans="1:27" ht="15.75" customHeight="1" x14ac:dyDescent="0.4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</row>
    <row r="333" spans="1:27" ht="15.75" customHeight="1" x14ac:dyDescent="0.4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</row>
    <row r="334" spans="1:27" ht="15.75" customHeight="1" x14ac:dyDescent="0.4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</row>
    <row r="335" spans="1:27" ht="15.75" customHeight="1" x14ac:dyDescent="0.4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</row>
    <row r="336" spans="1:27" ht="15.75" customHeight="1" x14ac:dyDescent="0.4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</row>
    <row r="337" spans="1:27" ht="15.75" customHeight="1" x14ac:dyDescent="0.4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</row>
    <row r="338" spans="1:27" ht="15.75" customHeight="1" x14ac:dyDescent="0.4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</row>
    <row r="339" spans="1:27" ht="15.75" customHeight="1" x14ac:dyDescent="0.4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</row>
    <row r="340" spans="1:27" ht="15.75" customHeight="1" x14ac:dyDescent="0.4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</row>
    <row r="341" spans="1:27" ht="15.75" customHeight="1" x14ac:dyDescent="0.4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</row>
    <row r="342" spans="1:27" ht="15.75" customHeight="1" x14ac:dyDescent="0.4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</row>
    <row r="343" spans="1:27" ht="15.75" customHeight="1" x14ac:dyDescent="0.4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</row>
    <row r="344" spans="1:27" ht="15.75" customHeight="1" x14ac:dyDescent="0.4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</row>
    <row r="345" spans="1:27" ht="15.75" customHeight="1" x14ac:dyDescent="0.4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</row>
    <row r="346" spans="1:27" ht="15.75" customHeight="1" x14ac:dyDescent="0.4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</row>
    <row r="347" spans="1:27" ht="15.75" customHeight="1" x14ac:dyDescent="0.4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</row>
    <row r="348" spans="1:27" ht="15.75" customHeight="1" x14ac:dyDescent="0.4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</row>
    <row r="349" spans="1:27" ht="15.75" customHeight="1" x14ac:dyDescent="0.4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</row>
    <row r="350" spans="1:27" ht="15.75" customHeight="1" x14ac:dyDescent="0.4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</row>
    <row r="351" spans="1:27" ht="15.75" customHeight="1" x14ac:dyDescent="0.4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</row>
    <row r="352" spans="1:27" ht="15.75" customHeight="1" x14ac:dyDescent="0.4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</row>
    <row r="353" spans="1:27" ht="15.75" customHeight="1" x14ac:dyDescent="0.4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</row>
    <row r="354" spans="1:27" ht="15.75" customHeight="1" x14ac:dyDescent="0.4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</row>
    <row r="355" spans="1:27" ht="15.75" customHeight="1" x14ac:dyDescent="0.4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</row>
    <row r="356" spans="1:27" ht="15.75" customHeight="1" x14ac:dyDescent="0.4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</row>
    <row r="357" spans="1:27" ht="15.75" customHeight="1" x14ac:dyDescent="0.4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</row>
    <row r="358" spans="1:27" ht="15.75" customHeight="1" x14ac:dyDescent="0.4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</row>
    <row r="359" spans="1:27" ht="15.75" customHeight="1" x14ac:dyDescent="0.4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</row>
    <row r="360" spans="1:27" ht="15.75" customHeight="1" x14ac:dyDescent="0.4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</row>
    <row r="361" spans="1:27" ht="15.75" customHeight="1" x14ac:dyDescent="0.4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</row>
    <row r="362" spans="1:27" ht="15.75" customHeight="1" x14ac:dyDescent="0.4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</row>
    <row r="363" spans="1:27" ht="15.75" customHeight="1" x14ac:dyDescent="0.4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</row>
    <row r="364" spans="1:27" ht="15.75" customHeight="1" x14ac:dyDescent="0.4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</row>
    <row r="365" spans="1:27" ht="15.75" customHeight="1" x14ac:dyDescent="0.4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</row>
    <row r="366" spans="1:27" ht="15.75" customHeight="1" x14ac:dyDescent="0.4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</row>
    <row r="367" spans="1:27" ht="15.75" customHeight="1" x14ac:dyDescent="0.4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</row>
    <row r="368" spans="1:27" ht="15.75" customHeight="1" x14ac:dyDescent="0.4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</row>
    <row r="369" spans="1:27" ht="15.75" customHeight="1" x14ac:dyDescent="0.4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</row>
    <row r="370" spans="1:27" ht="15.75" customHeight="1" x14ac:dyDescent="0.4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</row>
    <row r="371" spans="1:27" ht="15.75" customHeight="1" x14ac:dyDescent="0.4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</row>
    <row r="372" spans="1:27" ht="15.75" customHeight="1" x14ac:dyDescent="0.4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</row>
    <row r="373" spans="1:27" ht="15.75" customHeight="1" x14ac:dyDescent="0.4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</row>
    <row r="374" spans="1:27" ht="15.75" customHeight="1" x14ac:dyDescent="0.4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</row>
    <row r="375" spans="1:27" ht="15.75" customHeight="1" x14ac:dyDescent="0.4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</row>
    <row r="376" spans="1:27" ht="15.75" customHeight="1" x14ac:dyDescent="0.4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</row>
    <row r="377" spans="1:27" ht="15.75" customHeight="1" x14ac:dyDescent="0.4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</row>
    <row r="378" spans="1:27" ht="15.75" customHeight="1" x14ac:dyDescent="0.4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</row>
    <row r="379" spans="1:27" ht="15.75" customHeight="1" x14ac:dyDescent="0.4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</row>
    <row r="380" spans="1:27" ht="15.75" customHeight="1" x14ac:dyDescent="0.4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</row>
    <row r="381" spans="1:27" ht="15.75" customHeight="1" x14ac:dyDescent="0.4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</row>
    <row r="382" spans="1:27" ht="15.75" customHeight="1" x14ac:dyDescent="0.4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</row>
    <row r="383" spans="1:27" ht="15.75" customHeight="1" x14ac:dyDescent="0.4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</row>
    <row r="384" spans="1:27" ht="15.75" customHeight="1" x14ac:dyDescent="0.4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</row>
    <row r="385" spans="1:27" ht="15.75" customHeight="1" x14ac:dyDescent="0.4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</row>
    <row r="386" spans="1:27" ht="15.75" customHeight="1" x14ac:dyDescent="0.4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</row>
    <row r="387" spans="1:27" ht="15.75" customHeight="1" x14ac:dyDescent="0.4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</row>
    <row r="388" spans="1:27" ht="15.75" customHeight="1" x14ac:dyDescent="0.4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</row>
    <row r="389" spans="1:27" ht="15.75" customHeight="1" x14ac:dyDescent="0.4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</row>
    <row r="390" spans="1:27" ht="15.75" customHeight="1" x14ac:dyDescent="0.4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</row>
    <row r="391" spans="1:27" ht="15.75" customHeight="1" x14ac:dyDescent="0.4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</row>
    <row r="392" spans="1:27" ht="15.75" customHeight="1" x14ac:dyDescent="0.4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</row>
    <row r="393" spans="1:27" ht="15.75" customHeight="1" x14ac:dyDescent="0.4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</row>
    <row r="394" spans="1:27" ht="15.75" customHeight="1" x14ac:dyDescent="0.4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</row>
    <row r="395" spans="1:27" ht="15.75" customHeight="1" x14ac:dyDescent="0.4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</row>
    <row r="396" spans="1:27" ht="15.75" customHeight="1" x14ac:dyDescent="0.4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</row>
    <row r="397" spans="1:27" ht="15.75" customHeight="1" x14ac:dyDescent="0.4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</row>
    <row r="398" spans="1:27" ht="15.75" customHeight="1" x14ac:dyDescent="0.4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</row>
    <row r="399" spans="1:27" ht="15.75" customHeight="1" x14ac:dyDescent="0.4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</row>
    <row r="400" spans="1:27" ht="15.75" customHeight="1" x14ac:dyDescent="0.4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</row>
    <row r="401" spans="1:27" ht="15.75" customHeight="1" x14ac:dyDescent="0.4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</row>
    <row r="402" spans="1:27" ht="15.75" customHeight="1" x14ac:dyDescent="0.4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</row>
    <row r="403" spans="1:27" ht="15.75" customHeight="1" x14ac:dyDescent="0.4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</row>
    <row r="404" spans="1:27" ht="15.75" customHeight="1" x14ac:dyDescent="0.4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</row>
    <row r="405" spans="1:27" ht="15.75" customHeight="1" x14ac:dyDescent="0.4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</row>
    <row r="406" spans="1:27" ht="15.75" customHeight="1" x14ac:dyDescent="0.4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</row>
    <row r="407" spans="1:27" ht="15.75" customHeight="1" x14ac:dyDescent="0.4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</row>
    <row r="408" spans="1:27" ht="15.75" customHeight="1" x14ac:dyDescent="0.4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</row>
    <row r="409" spans="1:27" ht="15.75" customHeight="1" x14ac:dyDescent="0.4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</row>
    <row r="410" spans="1:27" ht="15.75" customHeight="1" x14ac:dyDescent="0.4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</row>
    <row r="411" spans="1:27" ht="15.75" customHeight="1" x14ac:dyDescent="0.4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</row>
    <row r="412" spans="1:27" ht="15.75" customHeight="1" x14ac:dyDescent="0.4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</row>
    <row r="413" spans="1:27" ht="15.75" customHeight="1" x14ac:dyDescent="0.4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</row>
    <row r="414" spans="1:27" ht="15.75" customHeight="1" x14ac:dyDescent="0.4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</row>
    <row r="415" spans="1:27" ht="15.75" customHeight="1" x14ac:dyDescent="0.4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</row>
    <row r="416" spans="1:27" ht="15.75" customHeight="1" x14ac:dyDescent="0.4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</row>
    <row r="417" spans="1:27" ht="15.75" customHeight="1" x14ac:dyDescent="0.4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</row>
    <row r="418" spans="1:27" ht="15.75" customHeight="1" x14ac:dyDescent="0.4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</row>
    <row r="419" spans="1:27" ht="15.75" customHeight="1" x14ac:dyDescent="0.4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</row>
    <row r="420" spans="1:27" ht="15.75" customHeight="1" x14ac:dyDescent="0.4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</row>
    <row r="421" spans="1:27" ht="15.75" customHeight="1" x14ac:dyDescent="0.4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</row>
    <row r="422" spans="1:27" ht="15.75" customHeight="1" x14ac:dyDescent="0.4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</row>
    <row r="423" spans="1:27" ht="15.75" customHeight="1" x14ac:dyDescent="0.4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</row>
    <row r="424" spans="1:27" ht="15.75" customHeight="1" x14ac:dyDescent="0.4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</row>
    <row r="425" spans="1:27" ht="15.75" customHeight="1" x14ac:dyDescent="0.4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</row>
    <row r="426" spans="1:27" ht="15.75" customHeight="1" x14ac:dyDescent="0.4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</row>
    <row r="427" spans="1:27" ht="15.75" customHeight="1" x14ac:dyDescent="0.4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</row>
    <row r="428" spans="1:27" ht="15.75" customHeight="1" x14ac:dyDescent="0.4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</row>
    <row r="429" spans="1:27" ht="15.75" customHeight="1" x14ac:dyDescent="0.4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</row>
    <row r="430" spans="1:27" ht="15.75" customHeight="1" x14ac:dyDescent="0.4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</row>
    <row r="431" spans="1:27" ht="15.75" customHeight="1" x14ac:dyDescent="0.4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</row>
    <row r="432" spans="1:27" ht="15.75" customHeight="1" x14ac:dyDescent="0.4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</row>
    <row r="433" spans="1:27" ht="15.75" customHeight="1" x14ac:dyDescent="0.4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</row>
    <row r="434" spans="1:27" ht="15.75" customHeight="1" x14ac:dyDescent="0.4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</row>
    <row r="435" spans="1:27" ht="15.75" customHeight="1" x14ac:dyDescent="0.4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</row>
    <row r="436" spans="1:27" ht="15.75" customHeight="1" x14ac:dyDescent="0.4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</row>
    <row r="437" spans="1:27" ht="15.75" customHeight="1" x14ac:dyDescent="0.4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</row>
    <row r="438" spans="1:27" ht="15.75" customHeight="1" x14ac:dyDescent="0.4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</row>
    <row r="439" spans="1:27" ht="15.75" customHeight="1" x14ac:dyDescent="0.4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</row>
    <row r="440" spans="1:27" ht="15.75" customHeight="1" x14ac:dyDescent="0.4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</row>
    <row r="441" spans="1:27" ht="15.75" customHeight="1" x14ac:dyDescent="0.4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</row>
    <row r="442" spans="1:27" ht="15.75" customHeight="1" x14ac:dyDescent="0.4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</row>
    <row r="443" spans="1:27" ht="15.75" customHeight="1" x14ac:dyDescent="0.4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</row>
    <row r="444" spans="1:27" ht="15.75" customHeight="1" x14ac:dyDescent="0.4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</row>
    <row r="445" spans="1:27" ht="15.75" customHeight="1" x14ac:dyDescent="0.4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</row>
    <row r="446" spans="1:27" ht="15.75" customHeight="1" x14ac:dyDescent="0.4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</row>
    <row r="447" spans="1:27" ht="15.75" customHeight="1" x14ac:dyDescent="0.4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</row>
    <row r="448" spans="1:27" ht="15.75" customHeight="1" x14ac:dyDescent="0.4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</row>
    <row r="449" spans="1:27" ht="15.75" customHeight="1" x14ac:dyDescent="0.4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</row>
    <row r="450" spans="1:27" ht="15.75" customHeight="1" x14ac:dyDescent="0.4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</row>
    <row r="451" spans="1:27" ht="15.75" customHeight="1" x14ac:dyDescent="0.4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</row>
    <row r="452" spans="1:27" ht="15.75" customHeight="1" x14ac:dyDescent="0.4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</row>
    <row r="453" spans="1:27" ht="15.75" customHeight="1" x14ac:dyDescent="0.4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</row>
    <row r="454" spans="1:27" ht="15.75" customHeight="1" x14ac:dyDescent="0.4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</row>
    <row r="455" spans="1:27" ht="15.75" customHeight="1" x14ac:dyDescent="0.4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</row>
    <row r="456" spans="1:27" ht="15.75" customHeight="1" x14ac:dyDescent="0.4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</row>
    <row r="457" spans="1:27" ht="15.75" customHeight="1" x14ac:dyDescent="0.4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</row>
    <row r="458" spans="1:27" ht="15.75" customHeight="1" x14ac:dyDescent="0.4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</row>
    <row r="459" spans="1:27" ht="15.75" customHeight="1" x14ac:dyDescent="0.4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</row>
    <row r="460" spans="1:27" ht="15.75" customHeight="1" x14ac:dyDescent="0.4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</row>
    <row r="461" spans="1:27" ht="15.75" customHeight="1" x14ac:dyDescent="0.4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</row>
    <row r="462" spans="1:27" ht="15.75" customHeight="1" x14ac:dyDescent="0.4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</row>
    <row r="463" spans="1:27" ht="15.75" customHeight="1" x14ac:dyDescent="0.4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</row>
    <row r="464" spans="1:27" ht="15.75" customHeight="1" x14ac:dyDescent="0.4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</row>
    <row r="465" spans="1:27" ht="15.75" customHeight="1" x14ac:dyDescent="0.4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</row>
    <row r="466" spans="1:27" ht="15.75" customHeight="1" x14ac:dyDescent="0.4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</row>
    <row r="467" spans="1:27" ht="15.75" customHeight="1" x14ac:dyDescent="0.4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</row>
    <row r="468" spans="1:27" ht="15.75" customHeight="1" x14ac:dyDescent="0.4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</row>
    <row r="469" spans="1:27" ht="15.75" customHeight="1" x14ac:dyDescent="0.4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</row>
    <row r="470" spans="1:27" ht="15.75" customHeight="1" x14ac:dyDescent="0.4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</row>
    <row r="471" spans="1:27" ht="15.75" customHeight="1" x14ac:dyDescent="0.4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</row>
    <row r="472" spans="1:27" ht="15.75" customHeight="1" x14ac:dyDescent="0.4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</row>
    <row r="473" spans="1:27" ht="15.75" customHeight="1" x14ac:dyDescent="0.4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</row>
    <row r="474" spans="1:27" ht="15.75" customHeight="1" x14ac:dyDescent="0.4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</row>
    <row r="475" spans="1:27" ht="15.75" customHeight="1" x14ac:dyDescent="0.4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</row>
    <row r="476" spans="1:27" ht="15.75" customHeight="1" x14ac:dyDescent="0.4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</row>
    <row r="477" spans="1:27" ht="15.75" customHeight="1" x14ac:dyDescent="0.4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</row>
    <row r="478" spans="1:27" ht="15.75" customHeight="1" x14ac:dyDescent="0.4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</row>
    <row r="479" spans="1:27" ht="15.75" customHeight="1" x14ac:dyDescent="0.4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</row>
    <row r="480" spans="1:27" ht="15.75" customHeight="1" x14ac:dyDescent="0.4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</row>
    <row r="481" spans="1:27" ht="15.75" customHeight="1" x14ac:dyDescent="0.4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</row>
    <row r="482" spans="1:27" ht="15.75" customHeight="1" x14ac:dyDescent="0.4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</row>
    <row r="483" spans="1:27" ht="15.75" customHeight="1" x14ac:dyDescent="0.4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</row>
    <row r="484" spans="1:27" ht="15.75" customHeight="1" x14ac:dyDescent="0.4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</row>
    <row r="485" spans="1:27" ht="15.75" customHeight="1" x14ac:dyDescent="0.4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</row>
    <row r="486" spans="1:27" ht="15.75" customHeight="1" x14ac:dyDescent="0.4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</row>
    <row r="487" spans="1:27" ht="15.75" customHeight="1" x14ac:dyDescent="0.4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</row>
    <row r="488" spans="1:27" ht="15.75" customHeight="1" x14ac:dyDescent="0.4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</row>
    <row r="489" spans="1:27" ht="15.75" customHeight="1" x14ac:dyDescent="0.4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</row>
    <row r="490" spans="1:27" ht="15.75" customHeight="1" x14ac:dyDescent="0.4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</row>
    <row r="491" spans="1:27" ht="15.75" customHeight="1" x14ac:dyDescent="0.4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</row>
    <row r="492" spans="1:27" ht="15.75" customHeight="1" x14ac:dyDescent="0.4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</row>
    <row r="493" spans="1:27" ht="15.75" customHeight="1" x14ac:dyDescent="0.4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</row>
    <row r="494" spans="1:27" ht="15.75" customHeight="1" x14ac:dyDescent="0.4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</row>
    <row r="495" spans="1:27" ht="15.75" customHeight="1" x14ac:dyDescent="0.4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</row>
    <row r="496" spans="1:27" ht="15.75" customHeight="1" x14ac:dyDescent="0.4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</row>
    <row r="497" spans="1:27" ht="15.75" customHeight="1" x14ac:dyDescent="0.4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</row>
    <row r="498" spans="1:27" ht="15.75" customHeight="1" x14ac:dyDescent="0.4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</row>
    <row r="499" spans="1:27" ht="15.75" customHeight="1" x14ac:dyDescent="0.4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</row>
    <row r="500" spans="1:27" ht="15.75" customHeight="1" x14ac:dyDescent="0.4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</row>
    <row r="501" spans="1:27" ht="15.75" customHeight="1" x14ac:dyDescent="0.4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</row>
    <row r="502" spans="1:27" ht="15.75" customHeight="1" x14ac:dyDescent="0.4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</row>
    <row r="503" spans="1:27" ht="15.75" customHeight="1" x14ac:dyDescent="0.4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</row>
    <row r="504" spans="1:27" ht="15.75" customHeight="1" x14ac:dyDescent="0.4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</row>
    <row r="505" spans="1:27" ht="15.75" customHeight="1" x14ac:dyDescent="0.4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</row>
    <row r="506" spans="1:27" ht="15.75" customHeight="1" x14ac:dyDescent="0.4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</row>
    <row r="507" spans="1:27" ht="15.75" customHeight="1" x14ac:dyDescent="0.4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</row>
    <row r="508" spans="1:27" ht="15.75" customHeight="1" x14ac:dyDescent="0.4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</row>
    <row r="509" spans="1:27" ht="15.75" customHeight="1" x14ac:dyDescent="0.4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</row>
    <row r="510" spans="1:27" ht="15.75" customHeight="1" x14ac:dyDescent="0.4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</row>
    <row r="511" spans="1:27" ht="15.75" customHeight="1" x14ac:dyDescent="0.4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</row>
    <row r="512" spans="1:27" ht="15.75" customHeight="1" x14ac:dyDescent="0.4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</row>
    <row r="513" spans="1:27" ht="15.75" customHeight="1" x14ac:dyDescent="0.4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</row>
    <row r="514" spans="1:27" ht="15.75" customHeight="1" x14ac:dyDescent="0.4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</row>
    <row r="515" spans="1:27" ht="15.75" customHeight="1" x14ac:dyDescent="0.4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</row>
    <row r="516" spans="1:27" ht="15.75" customHeight="1" x14ac:dyDescent="0.4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</row>
    <row r="517" spans="1:27" ht="15.75" customHeight="1" x14ac:dyDescent="0.4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</row>
    <row r="518" spans="1:27" ht="15.75" customHeight="1" x14ac:dyDescent="0.4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</row>
    <row r="519" spans="1:27" ht="15.75" customHeight="1" x14ac:dyDescent="0.4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</row>
    <row r="520" spans="1:27" ht="15.75" customHeight="1" x14ac:dyDescent="0.4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</row>
    <row r="521" spans="1:27" ht="15.75" customHeight="1" x14ac:dyDescent="0.4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</row>
    <row r="522" spans="1:27" ht="15.75" customHeight="1" x14ac:dyDescent="0.4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</row>
    <row r="523" spans="1:27" ht="15.75" customHeight="1" x14ac:dyDescent="0.4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</row>
    <row r="524" spans="1:27" ht="15.75" customHeight="1" x14ac:dyDescent="0.4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</row>
    <row r="525" spans="1:27" ht="15.75" customHeight="1" x14ac:dyDescent="0.4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</row>
    <row r="526" spans="1:27" ht="15.75" customHeight="1" x14ac:dyDescent="0.4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</row>
    <row r="527" spans="1:27" ht="15.75" customHeight="1" x14ac:dyDescent="0.4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</row>
    <row r="528" spans="1:27" ht="15.75" customHeight="1" x14ac:dyDescent="0.4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</row>
    <row r="529" spans="1:27" ht="15.75" customHeight="1" x14ac:dyDescent="0.4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</row>
    <row r="530" spans="1:27" ht="15.75" customHeight="1" x14ac:dyDescent="0.4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</row>
    <row r="531" spans="1:27" ht="15.75" customHeight="1" x14ac:dyDescent="0.4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</row>
    <row r="532" spans="1:27" ht="15.75" customHeight="1" x14ac:dyDescent="0.4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</row>
    <row r="533" spans="1:27" ht="15.75" customHeight="1" x14ac:dyDescent="0.4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</row>
    <row r="534" spans="1:27" ht="15.75" customHeight="1" x14ac:dyDescent="0.4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</row>
    <row r="535" spans="1:27" ht="15.75" customHeight="1" x14ac:dyDescent="0.4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</row>
    <row r="536" spans="1:27" ht="15.75" customHeight="1" x14ac:dyDescent="0.4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</row>
    <row r="537" spans="1:27" ht="15.75" customHeight="1" x14ac:dyDescent="0.4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</row>
    <row r="538" spans="1:27" ht="15.75" customHeight="1" x14ac:dyDescent="0.4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</row>
    <row r="539" spans="1:27" ht="15.75" customHeight="1" x14ac:dyDescent="0.4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</row>
    <row r="540" spans="1:27" ht="15.75" customHeight="1" x14ac:dyDescent="0.4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</row>
    <row r="541" spans="1:27" ht="15.75" customHeight="1" x14ac:dyDescent="0.4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</row>
    <row r="542" spans="1:27" ht="15.75" customHeight="1" x14ac:dyDescent="0.4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</row>
    <row r="543" spans="1:27" ht="15.75" customHeight="1" x14ac:dyDescent="0.4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</row>
    <row r="544" spans="1:27" ht="15.75" customHeight="1" x14ac:dyDescent="0.4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</row>
    <row r="545" spans="1:27" ht="15.75" customHeight="1" x14ac:dyDescent="0.4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</row>
    <row r="546" spans="1:27" ht="15.75" customHeight="1" x14ac:dyDescent="0.4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</row>
    <row r="547" spans="1:27" ht="15.75" customHeight="1" x14ac:dyDescent="0.4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</row>
    <row r="548" spans="1:27" ht="15.75" customHeight="1" x14ac:dyDescent="0.4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</row>
    <row r="549" spans="1:27" ht="15.75" customHeight="1" x14ac:dyDescent="0.4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</row>
    <row r="550" spans="1:27" ht="15.75" customHeight="1" x14ac:dyDescent="0.4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</row>
    <row r="551" spans="1:27" ht="15.75" customHeight="1" x14ac:dyDescent="0.4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</row>
    <row r="552" spans="1:27" ht="15.75" customHeight="1" x14ac:dyDescent="0.4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</row>
    <row r="553" spans="1:27" ht="15.75" customHeight="1" x14ac:dyDescent="0.4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</row>
    <row r="554" spans="1:27" ht="15.75" customHeight="1" x14ac:dyDescent="0.4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</row>
    <row r="555" spans="1:27" ht="15.75" customHeight="1" x14ac:dyDescent="0.4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</row>
    <row r="556" spans="1:27" ht="15.75" customHeight="1" x14ac:dyDescent="0.4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</row>
    <row r="557" spans="1:27" ht="15.75" customHeight="1" x14ac:dyDescent="0.4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</row>
    <row r="558" spans="1:27" ht="15.75" customHeight="1" x14ac:dyDescent="0.4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</row>
    <row r="559" spans="1:27" ht="15.75" customHeight="1" x14ac:dyDescent="0.4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</row>
    <row r="560" spans="1:27" ht="15.75" customHeight="1" x14ac:dyDescent="0.4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</row>
    <row r="561" spans="1:27" ht="15.75" customHeight="1" x14ac:dyDescent="0.4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</row>
    <row r="562" spans="1:27" ht="15.75" customHeight="1" x14ac:dyDescent="0.4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</row>
    <row r="563" spans="1:27" ht="15.75" customHeight="1" x14ac:dyDescent="0.4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</row>
    <row r="564" spans="1:27" ht="15.75" customHeight="1" x14ac:dyDescent="0.4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</row>
    <row r="565" spans="1:27" ht="15.75" customHeight="1" x14ac:dyDescent="0.4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</row>
    <row r="566" spans="1:27" ht="15.75" customHeight="1" x14ac:dyDescent="0.4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</row>
    <row r="567" spans="1:27" ht="15.75" customHeight="1" x14ac:dyDescent="0.4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</row>
    <row r="568" spans="1:27" ht="15.75" customHeight="1" x14ac:dyDescent="0.4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</row>
    <row r="569" spans="1:27" ht="15.75" customHeight="1" x14ac:dyDescent="0.4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</row>
    <row r="570" spans="1:27" ht="15.75" customHeight="1" x14ac:dyDescent="0.4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</row>
    <row r="571" spans="1:27" ht="15.75" customHeight="1" x14ac:dyDescent="0.4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</row>
    <row r="572" spans="1:27" ht="15.75" customHeight="1" x14ac:dyDescent="0.4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</row>
    <row r="573" spans="1:27" ht="15.75" customHeight="1" x14ac:dyDescent="0.4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</row>
    <row r="574" spans="1:27" ht="15.75" customHeight="1" x14ac:dyDescent="0.4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</row>
    <row r="575" spans="1:27" ht="15.75" customHeight="1" x14ac:dyDescent="0.4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</row>
    <row r="576" spans="1:27" ht="15.75" customHeight="1" x14ac:dyDescent="0.4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</row>
    <row r="577" spans="1:27" ht="15.75" customHeight="1" x14ac:dyDescent="0.4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</row>
    <row r="578" spans="1:27" ht="15.75" customHeight="1" x14ac:dyDescent="0.4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</row>
    <row r="579" spans="1:27" ht="15.75" customHeight="1" x14ac:dyDescent="0.4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</row>
    <row r="580" spans="1:27" ht="15.75" customHeight="1" x14ac:dyDescent="0.4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</row>
    <row r="581" spans="1:27" ht="15.75" customHeight="1" x14ac:dyDescent="0.4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</row>
    <row r="582" spans="1:27" ht="15.75" customHeight="1" x14ac:dyDescent="0.4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</row>
    <row r="583" spans="1:27" ht="15.75" customHeight="1" x14ac:dyDescent="0.4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</row>
    <row r="584" spans="1:27" ht="15.75" customHeight="1" x14ac:dyDescent="0.4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</row>
    <row r="585" spans="1:27" ht="15.75" customHeight="1" x14ac:dyDescent="0.4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</row>
    <row r="586" spans="1:27" ht="15.75" customHeight="1" x14ac:dyDescent="0.4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</row>
    <row r="587" spans="1:27" ht="15.75" customHeight="1" x14ac:dyDescent="0.4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</row>
    <row r="588" spans="1:27" ht="15.75" customHeight="1" x14ac:dyDescent="0.4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</row>
    <row r="589" spans="1:27" ht="15.75" customHeight="1" x14ac:dyDescent="0.4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</row>
    <row r="590" spans="1:27" ht="15.75" customHeight="1" x14ac:dyDescent="0.4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</row>
    <row r="591" spans="1:27" ht="15.75" customHeight="1" x14ac:dyDescent="0.4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</row>
    <row r="592" spans="1:27" ht="15.75" customHeight="1" x14ac:dyDescent="0.4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</row>
    <row r="593" spans="1:27" ht="15.75" customHeight="1" x14ac:dyDescent="0.4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</row>
    <row r="594" spans="1:27" ht="15.75" customHeight="1" x14ac:dyDescent="0.4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</row>
    <row r="595" spans="1:27" ht="15.75" customHeight="1" x14ac:dyDescent="0.4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</row>
    <row r="596" spans="1:27" ht="15.75" customHeight="1" x14ac:dyDescent="0.4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</row>
    <row r="597" spans="1:27" ht="15.75" customHeight="1" x14ac:dyDescent="0.4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</row>
    <row r="598" spans="1:27" ht="15.75" customHeight="1" x14ac:dyDescent="0.4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</row>
    <row r="599" spans="1:27" ht="15.75" customHeight="1" x14ac:dyDescent="0.4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</row>
    <row r="600" spans="1:27" ht="15.75" customHeight="1" x14ac:dyDescent="0.4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</row>
    <row r="601" spans="1:27" ht="15.75" customHeight="1" x14ac:dyDescent="0.4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</row>
    <row r="602" spans="1:27" ht="15.75" customHeight="1" x14ac:dyDescent="0.4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</row>
    <row r="603" spans="1:27" ht="15.75" customHeight="1" x14ac:dyDescent="0.4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</row>
    <row r="604" spans="1:27" ht="15.75" customHeight="1" x14ac:dyDescent="0.4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</row>
    <row r="605" spans="1:27" ht="15.75" customHeight="1" x14ac:dyDescent="0.4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</row>
    <row r="606" spans="1:27" ht="15.75" customHeight="1" x14ac:dyDescent="0.4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</row>
    <row r="607" spans="1:27" ht="15.75" customHeight="1" x14ac:dyDescent="0.4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</row>
    <row r="608" spans="1:27" ht="15.75" customHeight="1" x14ac:dyDescent="0.4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</row>
    <row r="609" spans="1:27" ht="15.75" customHeight="1" x14ac:dyDescent="0.4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</row>
    <row r="610" spans="1:27" ht="15.75" customHeight="1" x14ac:dyDescent="0.4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</row>
    <row r="611" spans="1:27" ht="15.75" customHeight="1" x14ac:dyDescent="0.4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</row>
    <row r="612" spans="1:27" ht="15.75" customHeight="1" x14ac:dyDescent="0.4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</row>
    <row r="613" spans="1:27" ht="15.75" customHeight="1" x14ac:dyDescent="0.4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</row>
    <row r="614" spans="1:27" ht="15.75" customHeight="1" x14ac:dyDescent="0.4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</row>
    <row r="615" spans="1:27" ht="15.75" customHeight="1" x14ac:dyDescent="0.4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</row>
    <row r="616" spans="1:27" ht="15.75" customHeight="1" x14ac:dyDescent="0.4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</row>
    <row r="617" spans="1:27" ht="15.75" customHeight="1" x14ac:dyDescent="0.4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</row>
    <row r="618" spans="1:27" ht="15.75" customHeight="1" x14ac:dyDescent="0.4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</row>
    <row r="619" spans="1:27" ht="15.75" customHeight="1" x14ac:dyDescent="0.4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</row>
    <row r="620" spans="1:27" ht="15.75" customHeight="1" x14ac:dyDescent="0.4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</row>
    <row r="621" spans="1:27" ht="15.75" customHeight="1" x14ac:dyDescent="0.4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</row>
    <row r="622" spans="1:27" ht="15.75" customHeight="1" x14ac:dyDescent="0.4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</row>
    <row r="623" spans="1:27" ht="15.75" customHeight="1" x14ac:dyDescent="0.4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</row>
    <row r="624" spans="1:27" ht="15.75" customHeight="1" x14ac:dyDescent="0.4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</row>
    <row r="625" spans="1:27" ht="15.75" customHeight="1" x14ac:dyDescent="0.4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</row>
    <row r="626" spans="1:27" ht="15.75" customHeight="1" x14ac:dyDescent="0.4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</row>
    <row r="627" spans="1:27" ht="15.75" customHeight="1" x14ac:dyDescent="0.4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</row>
    <row r="628" spans="1:27" ht="15.75" customHeight="1" x14ac:dyDescent="0.4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</row>
    <row r="629" spans="1:27" ht="15.75" customHeight="1" x14ac:dyDescent="0.4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</row>
    <row r="630" spans="1:27" ht="15.75" customHeight="1" x14ac:dyDescent="0.4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</row>
    <row r="631" spans="1:27" ht="15.75" customHeight="1" x14ac:dyDescent="0.4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</row>
    <row r="632" spans="1:27" ht="15.75" customHeight="1" x14ac:dyDescent="0.4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</row>
    <row r="633" spans="1:27" ht="15.75" customHeight="1" x14ac:dyDescent="0.4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</row>
    <row r="634" spans="1:27" ht="15.75" customHeight="1" x14ac:dyDescent="0.4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</row>
    <row r="635" spans="1:27" ht="15.75" customHeight="1" x14ac:dyDescent="0.4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</row>
    <row r="636" spans="1:27" ht="15.75" customHeight="1" x14ac:dyDescent="0.4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</row>
    <row r="637" spans="1:27" ht="15.75" customHeight="1" x14ac:dyDescent="0.4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</row>
    <row r="638" spans="1:27" ht="15.75" customHeight="1" x14ac:dyDescent="0.4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</row>
    <row r="639" spans="1:27" ht="15.75" customHeight="1" x14ac:dyDescent="0.4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</row>
    <row r="640" spans="1:27" ht="15.75" customHeight="1" x14ac:dyDescent="0.4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</row>
    <row r="641" spans="1:27" ht="15.75" customHeight="1" x14ac:dyDescent="0.4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</row>
    <row r="642" spans="1:27" ht="15.75" customHeight="1" x14ac:dyDescent="0.4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</row>
    <row r="643" spans="1:27" ht="15.75" customHeight="1" x14ac:dyDescent="0.4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</row>
    <row r="644" spans="1:27" ht="15.75" customHeight="1" x14ac:dyDescent="0.4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</row>
    <row r="645" spans="1:27" ht="15.75" customHeight="1" x14ac:dyDescent="0.4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</row>
    <row r="646" spans="1:27" ht="15.75" customHeight="1" x14ac:dyDescent="0.4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</row>
    <row r="647" spans="1:27" ht="15.75" customHeight="1" x14ac:dyDescent="0.4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</row>
    <row r="648" spans="1:27" ht="15.75" customHeight="1" x14ac:dyDescent="0.4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</row>
    <row r="649" spans="1:27" ht="15.75" customHeight="1" x14ac:dyDescent="0.4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</row>
    <row r="650" spans="1:27" ht="15.75" customHeight="1" x14ac:dyDescent="0.4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</row>
    <row r="651" spans="1:27" ht="15.75" customHeight="1" x14ac:dyDescent="0.4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</row>
    <row r="652" spans="1:27" ht="15.75" customHeight="1" x14ac:dyDescent="0.4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</row>
    <row r="653" spans="1:27" ht="15.75" customHeight="1" x14ac:dyDescent="0.4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</row>
    <row r="654" spans="1:27" ht="15.75" customHeight="1" x14ac:dyDescent="0.4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</row>
    <row r="655" spans="1:27" ht="15.75" customHeight="1" x14ac:dyDescent="0.4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</row>
    <row r="656" spans="1:27" ht="15.75" customHeight="1" x14ac:dyDescent="0.4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</row>
    <row r="657" spans="1:27" ht="15.75" customHeight="1" x14ac:dyDescent="0.4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</row>
    <row r="658" spans="1:27" ht="15.75" customHeight="1" x14ac:dyDescent="0.4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</row>
    <row r="659" spans="1:27" ht="15.75" customHeight="1" x14ac:dyDescent="0.4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</row>
    <row r="660" spans="1:27" ht="15.75" customHeight="1" x14ac:dyDescent="0.4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</row>
    <row r="661" spans="1:27" ht="15.75" customHeight="1" x14ac:dyDescent="0.4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</row>
    <row r="662" spans="1:27" ht="15.75" customHeight="1" x14ac:dyDescent="0.4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</row>
    <row r="663" spans="1:27" ht="15.75" customHeight="1" x14ac:dyDescent="0.4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</row>
    <row r="664" spans="1:27" ht="15.75" customHeight="1" x14ac:dyDescent="0.4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</row>
    <row r="665" spans="1:27" ht="15.75" customHeight="1" x14ac:dyDescent="0.4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</row>
    <row r="666" spans="1:27" ht="15.75" customHeight="1" x14ac:dyDescent="0.4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</row>
    <row r="667" spans="1:27" ht="15.75" customHeight="1" x14ac:dyDescent="0.4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</row>
    <row r="668" spans="1:27" ht="15.75" customHeight="1" x14ac:dyDescent="0.4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</row>
    <row r="669" spans="1:27" ht="15.75" customHeight="1" x14ac:dyDescent="0.4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</row>
    <row r="670" spans="1:27" ht="15.75" customHeight="1" x14ac:dyDescent="0.4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</row>
    <row r="671" spans="1:27" ht="15.75" customHeight="1" x14ac:dyDescent="0.4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</row>
    <row r="672" spans="1:27" ht="15.75" customHeight="1" x14ac:dyDescent="0.4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</row>
    <row r="673" spans="1:27" ht="15.75" customHeight="1" x14ac:dyDescent="0.4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</row>
    <row r="674" spans="1:27" ht="15.75" customHeight="1" x14ac:dyDescent="0.4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</row>
    <row r="675" spans="1:27" ht="15.75" customHeight="1" x14ac:dyDescent="0.4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</row>
    <row r="676" spans="1:27" ht="15.75" customHeight="1" x14ac:dyDescent="0.4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</row>
    <row r="677" spans="1:27" ht="15.75" customHeight="1" x14ac:dyDescent="0.4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</row>
    <row r="678" spans="1:27" ht="15.75" customHeight="1" x14ac:dyDescent="0.4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</row>
    <row r="679" spans="1:27" ht="15.75" customHeight="1" x14ac:dyDescent="0.4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</row>
    <row r="680" spans="1:27" ht="15.75" customHeight="1" x14ac:dyDescent="0.4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</row>
    <row r="681" spans="1:27" ht="15.75" customHeight="1" x14ac:dyDescent="0.4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</row>
    <row r="682" spans="1:27" ht="15.75" customHeight="1" x14ac:dyDescent="0.4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</row>
    <row r="683" spans="1:27" ht="15.75" customHeight="1" x14ac:dyDescent="0.4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</row>
    <row r="684" spans="1:27" ht="15.75" customHeight="1" x14ac:dyDescent="0.4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</row>
    <row r="685" spans="1:27" ht="15.75" customHeight="1" x14ac:dyDescent="0.4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</row>
    <row r="686" spans="1:27" ht="15.75" customHeight="1" x14ac:dyDescent="0.4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</row>
    <row r="687" spans="1:27" ht="15.75" customHeight="1" x14ac:dyDescent="0.4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</row>
    <row r="688" spans="1:27" ht="15.75" customHeight="1" x14ac:dyDescent="0.4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</row>
    <row r="689" spans="1:27" ht="15.75" customHeight="1" x14ac:dyDescent="0.4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</row>
    <row r="690" spans="1:27" ht="15.75" customHeight="1" x14ac:dyDescent="0.4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</row>
    <row r="691" spans="1:27" ht="15.75" customHeight="1" x14ac:dyDescent="0.4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</row>
    <row r="692" spans="1:27" ht="15.75" customHeight="1" x14ac:dyDescent="0.4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</row>
    <row r="693" spans="1:27" ht="15.75" customHeight="1" x14ac:dyDescent="0.4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</row>
    <row r="694" spans="1:27" ht="15.75" customHeight="1" x14ac:dyDescent="0.4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</row>
    <row r="695" spans="1:27" ht="15.75" customHeight="1" x14ac:dyDescent="0.4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</row>
    <row r="696" spans="1:27" ht="15.75" customHeight="1" x14ac:dyDescent="0.4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</row>
    <row r="697" spans="1:27" ht="15.75" customHeight="1" x14ac:dyDescent="0.4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</row>
    <row r="698" spans="1:27" ht="15.75" customHeight="1" x14ac:dyDescent="0.4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</row>
    <row r="699" spans="1:27" ht="15.75" customHeight="1" x14ac:dyDescent="0.4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</row>
    <row r="700" spans="1:27" ht="15.75" customHeight="1" x14ac:dyDescent="0.4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</row>
    <row r="701" spans="1:27" ht="15.75" customHeight="1" x14ac:dyDescent="0.4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</row>
    <row r="702" spans="1:27" ht="15.75" customHeight="1" x14ac:dyDescent="0.4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</row>
    <row r="703" spans="1:27" ht="15.75" customHeight="1" x14ac:dyDescent="0.4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</row>
    <row r="704" spans="1:27" ht="15.75" customHeight="1" x14ac:dyDescent="0.4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</row>
    <row r="705" spans="1:27" ht="15.75" customHeight="1" x14ac:dyDescent="0.4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</row>
    <row r="706" spans="1:27" ht="15.75" customHeight="1" x14ac:dyDescent="0.4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</row>
    <row r="707" spans="1:27" ht="15.75" customHeight="1" x14ac:dyDescent="0.4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</row>
    <row r="708" spans="1:27" ht="15.75" customHeight="1" x14ac:dyDescent="0.4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</row>
    <row r="709" spans="1:27" ht="15.75" customHeight="1" x14ac:dyDescent="0.4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</row>
    <row r="710" spans="1:27" ht="15.75" customHeight="1" x14ac:dyDescent="0.4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</row>
    <row r="711" spans="1:27" ht="15.75" customHeight="1" x14ac:dyDescent="0.4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</row>
    <row r="712" spans="1:27" ht="15.75" customHeight="1" x14ac:dyDescent="0.4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</row>
    <row r="713" spans="1:27" ht="15.75" customHeight="1" x14ac:dyDescent="0.4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</row>
    <row r="714" spans="1:27" ht="15.75" customHeight="1" x14ac:dyDescent="0.4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</row>
    <row r="715" spans="1:27" ht="15.75" customHeight="1" x14ac:dyDescent="0.4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</row>
    <row r="716" spans="1:27" ht="15.75" customHeight="1" x14ac:dyDescent="0.4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</row>
    <row r="717" spans="1:27" ht="15.75" customHeight="1" x14ac:dyDescent="0.4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</row>
    <row r="718" spans="1:27" ht="15.75" customHeight="1" x14ac:dyDescent="0.4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</row>
    <row r="719" spans="1:27" ht="15.75" customHeight="1" x14ac:dyDescent="0.4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</row>
    <row r="720" spans="1:27" ht="15.75" customHeight="1" x14ac:dyDescent="0.4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</row>
    <row r="721" spans="1:27" ht="15.75" customHeight="1" x14ac:dyDescent="0.4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</row>
    <row r="722" spans="1:27" ht="15.75" customHeight="1" x14ac:dyDescent="0.4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</row>
    <row r="723" spans="1:27" ht="15.75" customHeight="1" x14ac:dyDescent="0.4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</row>
    <row r="724" spans="1:27" ht="15.75" customHeight="1" x14ac:dyDescent="0.4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</row>
    <row r="725" spans="1:27" ht="15.75" customHeight="1" x14ac:dyDescent="0.4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</row>
    <row r="726" spans="1:27" ht="15.75" customHeight="1" x14ac:dyDescent="0.4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</row>
    <row r="727" spans="1:27" ht="15.75" customHeight="1" x14ac:dyDescent="0.4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</row>
    <row r="728" spans="1:27" ht="15.75" customHeight="1" x14ac:dyDescent="0.4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</row>
    <row r="729" spans="1:27" ht="15.75" customHeight="1" x14ac:dyDescent="0.4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</row>
    <row r="730" spans="1:27" ht="15.75" customHeight="1" x14ac:dyDescent="0.4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</row>
    <row r="731" spans="1:27" ht="15.75" customHeight="1" x14ac:dyDescent="0.4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</row>
    <row r="732" spans="1:27" ht="15.75" customHeight="1" x14ac:dyDescent="0.4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</row>
    <row r="733" spans="1:27" ht="15.75" customHeight="1" x14ac:dyDescent="0.4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</row>
    <row r="734" spans="1:27" ht="15.75" customHeight="1" x14ac:dyDescent="0.4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</row>
    <row r="735" spans="1:27" ht="15.75" customHeight="1" x14ac:dyDescent="0.4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</row>
    <row r="736" spans="1:27" ht="15.75" customHeight="1" x14ac:dyDescent="0.4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</row>
    <row r="737" spans="1:27" ht="15.75" customHeight="1" x14ac:dyDescent="0.4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</row>
    <row r="738" spans="1:27" ht="15.75" customHeight="1" x14ac:dyDescent="0.4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</row>
    <row r="739" spans="1:27" ht="15.75" customHeight="1" x14ac:dyDescent="0.4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</row>
    <row r="740" spans="1:27" ht="15.75" customHeight="1" x14ac:dyDescent="0.4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</row>
    <row r="741" spans="1:27" ht="15.75" customHeight="1" x14ac:dyDescent="0.4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</row>
    <row r="742" spans="1:27" ht="15.75" customHeight="1" x14ac:dyDescent="0.4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</row>
    <row r="743" spans="1:27" ht="15.75" customHeight="1" x14ac:dyDescent="0.4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</row>
    <row r="744" spans="1:27" ht="15.75" customHeight="1" x14ac:dyDescent="0.4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</row>
    <row r="745" spans="1:27" ht="15.75" customHeight="1" x14ac:dyDescent="0.4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</row>
    <row r="746" spans="1:27" ht="15.75" customHeight="1" x14ac:dyDescent="0.4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</row>
    <row r="747" spans="1:27" ht="15.75" customHeight="1" x14ac:dyDescent="0.4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</row>
    <row r="748" spans="1:27" ht="15.75" customHeight="1" x14ac:dyDescent="0.4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</row>
    <row r="749" spans="1:27" ht="15.75" customHeight="1" x14ac:dyDescent="0.4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</row>
    <row r="750" spans="1:27" ht="15.75" customHeight="1" x14ac:dyDescent="0.4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</row>
    <row r="751" spans="1:27" ht="15.75" customHeight="1" x14ac:dyDescent="0.4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</row>
    <row r="752" spans="1:27" ht="15.75" customHeight="1" x14ac:dyDescent="0.4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</row>
    <row r="753" spans="1:27" ht="15.75" customHeight="1" x14ac:dyDescent="0.4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</row>
    <row r="754" spans="1:27" ht="15.75" customHeight="1" x14ac:dyDescent="0.4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</row>
    <row r="755" spans="1:27" ht="15.75" customHeight="1" x14ac:dyDescent="0.4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</row>
    <row r="756" spans="1:27" ht="15.75" customHeight="1" x14ac:dyDescent="0.4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</row>
    <row r="757" spans="1:27" ht="15.75" customHeight="1" x14ac:dyDescent="0.4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</row>
    <row r="758" spans="1:27" ht="15.75" customHeight="1" x14ac:dyDescent="0.4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</row>
    <row r="759" spans="1:27" ht="15.75" customHeight="1" x14ac:dyDescent="0.4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</row>
    <row r="760" spans="1:27" ht="15.75" customHeight="1" x14ac:dyDescent="0.4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</row>
    <row r="761" spans="1:27" ht="15.75" customHeight="1" x14ac:dyDescent="0.4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</row>
    <row r="762" spans="1:27" ht="15.75" customHeight="1" x14ac:dyDescent="0.4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</row>
    <row r="763" spans="1:27" ht="15.75" customHeight="1" x14ac:dyDescent="0.4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</row>
    <row r="764" spans="1:27" ht="15.75" customHeight="1" x14ac:dyDescent="0.4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</row>
    <row r="765" spans="1:27" ht="15.75" customHeight="1" x14ac:dyDescent="0.4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</row>
    <row r="766" spans="1:27" ht="15.75" customHeight="1" x14ac:dyDescent="0.4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</row>
    <row r="767" spans="1:27" ht="15.75" customHeight="1" x14ac:dyDescent="0.4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</row>
    <row r="768" spans="1:27" ht="15.75" customHeight="1" x14ac:dyDescent="0.4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</row>
    <row r="769" spans="1:27" ht="15.75" customHeight="1" x14ac:dyDescent="0.4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</row>
    <row r="770" spans="1:27" ht="15.75" customHeight="1" x14ac:dyDescent="0.4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</row>
    <row r="771" spans="1:27" ht="15.75" customHeight="1" x14ac:dyDescent="0.4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</row>
    <row r="772" spans="1:27" ht="15.75" customHeight="1" x14ac:dyDescent="0.4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</row>
    <row r="773" spans="1:27" ht="15.75" customHeight="1" x14ac:dyDescent="0.4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</row>
    <row r="774" spans="1:27" ht="15.75" customHeight="1" x14ac:dyDescent="0.4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</row>
    <row r="775" spans="1:27" ht="15.75" customHeight="1" x14ac:dyDescent="0.4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</row>
    <row r="776" spans="1:27" ht="15.75" customHeight="1" x14ac:dyDescent="0.4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</row>
    <row r="777" spans="1:27" ht="15.75" customHeight="1" x14ac:dyDescent="0.4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</row>
    <row r="778" spans="1:27" ht="15.75" customHeight="1" x14ac:dyDescent="0.4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</row>
    <row r="779" spans="1:27" ht="15.75" customHeight="1" x14ac:dyDescent="0.4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</row>
    <row r="780" spans="1:27" ht="15.75" customHeight="1" x14ac:dyDescent="0.4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</row>
    <row r="781" spans="1:27" ht="15.75" customHeight="1" x14ac:dyDescent="0.4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</row>
    <row r="782" spans="1:27" ht="15.75" customHeight="1" x14ac:dyDescent="0.4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</row>
    <row r="783" spans="1:27" ht="15.75" customHeight="1" x14ac:dyDescent="0.4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</row>
    <row r="784" spans="1:27" ht="15.75" customHeight="1" x14ac:dyDescent="0.4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</row>
    <row r="785" spans="1:27" ht="15.75" customHeight="1" x14ac:dyDescent="0.4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</row>
    <row r="786" spans="1:27" ht="15.75" customHeight="1" x14ac:dyDescent="0.4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</row>
    <row r="787" spans="1:27" ht="15.75" customHeight="1" x14ac:dyDescent="0.4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</row>
    <row r="788" spans="1:27" ht="15.75" customHeight="1" x14ac:dyDescent="0.4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</row>
    <row r="789" spans="1:27" ht="15.75" customHeight="1" x14ac:dyDescent="0.4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</row>
    <row r="790" spans="1:27" ht="15.75" customHeight="1" x14ac:dyDescent="0.4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</row>
    <row r="791" spans="1:27" ht="15.75" customHeight="1" x14ac:dyDescent="0.4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</row>
    <row r="792" spans="1:27" ht="15.75" customHeight="1" x14ac:dyDescent="0.4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</row>
    <row r="793" spans="1:27" ht="15.75" customHeight="1" x14ac:dyDescent="0.4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</row>
    <row r="794" spans="1:27" ht="15.75" customHeight="1" x14ac:dyDescent="0.4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</row>
    <row r="795" spans="1:27" ht="15.75" customHeight="1" x14ac:dyDescent="0.4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</row>
    <row r="796" spans="1:27" ht="15.75" customHeight="1" x14ac:dyDescent="0.4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</row>
    <row r="797" spans="1:27" ht="15.75" customHeight="1" x14ac:dyDescent="0.4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</row>
    <row r="798" spans="1:27" ht="15.75" customHeight="1" x14ac:dyDescent="0.4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</row>
    <row r="799" spans="1:27" ht="15.75" customHeight="1" x14ac:dyDescent="0.4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</row>
    <row r="800" spans="1:27" ht="15.75" customHeight="1" x14ac:dyDescent="0.4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</row>
    <row r="801" spans="1:27" ht="15.75" customHeight="1" x14ac:dyDescent="0.4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</row>
    <row r="802" spans="1:27" ht="15.75" customHeight="1" x14ac:dyDescent="0.4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</row>
    <row r="803" spans="1:27" ht="15.75" customHeight="1" x14ac:dyDescent="0.4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</row>
    <row r="804" spans="1:27" ht="15.75" customHeight="1" x14ac:dyDescent="0.4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</row>
    <row r="805" spans="1:27" ht="15.75" customHeight="1" x14ac:dyDescent="0.4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</row>
    <row r="806" spans="1:27" ht="15.75" customHeight="1" x14ac:dyDescent="0.4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</row>
    <row r="807" spans="1:27" ht="15.75" customHeight="1" x14ac:dyDescent="0.4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</row>
    <row r="808" spans="1:27" ht="15.75" customHeight="1" x14ac:dyDescent="0.4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</row>
    <row r="809" spans="1:27" ht="15.75" customHeight="1" x14ac:dyDescent="0.4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</row>
    <row r="810" spans="1:27" ht="15.75" customHeight="1" x14ac:dyDescent="0.4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</row>
    <row r="811" spans="1:27" ht="15.75" customHeight="1" x14ac:dyDescent="0.4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</row>
    <row r="812" spans="1:27" ht="15.75" customHeight="1" x14ac:dyDescent="0.4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</row>
    <row r="813" spans="1:27" ht="15.75" customHeight="1" x14ac:dyDescent="0.4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</row>
    <row r="814" spans="1:27" ht="15.75" customHeight="1" x14ac:dyDescent="0.4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</row>
    <row r="815" spans="1:27" ht="15.75" customHeight="1" x14ac:dyDescent="0.4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</row>
    <row r="816" spans="1:27" ht="15.75" customHeight="1" x14ac:dyDescent="0.4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</row>
    <row r="817" spans="1:27" ht="15.75" customHeight="1" x14ac:dyDescent="0.4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</row>
    <row r="818" spans="1:27" ht="15.75" customHeight="1" x14ac:dyDescent="0.4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</row>
    <row r="819" spans="1:27" ht="15.75" customHeight="1" x14ac:dyDescent="0.4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</row>
    <row r="820" spans="1:27" ht="15.75" customHeight="1" x14ac:dyDescent="0.4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</row>
    <row r="821" spans="1:27" ht="15.75" customHeight="1" x14ac:dyDescent="0.4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</row>
    <row r="822" spans="1:27" ht="15.75" customHeight="1" x14ac:dyDescent="0.4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</row>
    <row r="823" spans="1:27" ht="15.75" customHeight="1" x14ac:dyDescent="0.4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</row>
    <row r="824" spans="1:27" ht="15.75" customHeight="1" x14ac:dyDescent="0.4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</row>
    <row r="825" spans="1:27" ht="15.75" customHeight="1" x14ac:dyDescent="0.4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</row>
    <row r="826" spans="1:27" ht="15.75" customHeight="1" x14ac:dyDescent="0.4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</row>
    <row r="827" spans="1:27" ht="15.75" customHeight="1" x14ac:dyDescent="0.4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</row>
    <row r="828" spans="1:27" ht="15.75" customHeight="1" x14ac:dyDescent="0.4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</row>
    <row r="829" spans="1:27" ht="15.75" customHeight="1" x14ac:dyDescent="0.4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</row>
    <row r="830" spans="1:27" ht="15.75" customHeight="1" x14ac:dyDescent="0.4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</row>
    <row r="831" spans="1:27" ht="15.75" customHeight="1" x14ac:dyDescent="0.4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</row>
    <row r="832" spans="1:27" ht="15.75" customHeight="1" x14ac:dyDescent="0.4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</row>
    <row r="833" spans="1:27" ht="15.75" customHeight="1" x14ac:dyDescent="0.4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</row>
    <row r="834" spans="1:27" ht="15.75" customHeight="1" x14ac:dyDescent="0.4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</row>
    <row r="835" spans="1:27" ht="15.75" customHeight="1" x14ac:dyDescent="0.4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</row>
    <row r="836" spans="1:27" ht="15.75" customHeight="1" x14ac:dyDescent="0.4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</row>
    <row r="837" spans="1:27" ht="15.75" customHeight="1" x14ac:dyDescent="0.4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</row>
    <row r="838" spans="1:27" ht="15.75" customHeight="1" x14ac:dyDescent="0.4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</row>
    <row r="839" spans="1:27" ht="15.75" customHeight="1" x14ac:dyDescent="0.4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</row>
    <row r="840" spans="1:27" ht="15.75" customHeight="1" x14ac:dyDescent="0.4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</row>
    <row r="841" spans="1:27" ht="15.75" customHeight="1" x14ac:dyDescent="0.4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</row>
    <row r="842" spans="1:27" ht="15.75" customHeight="1" x14ac:dyDescent="0.4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</row>
    <row r="843" spans="1:27" ht="15.75" customHeight="1" x14ac:dyDescent="0.4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</row>
    <row r="844" spans="1:27" ht="15.75" customHeight="1" x14ac:dyDescent="0.4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</row>
    <row r="845" spans="1:27" ht="15.75" customHeight="1" x14ac:dyDescent="0.4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</row>
    <row r="846" spans="1:27" ht="15.75" customHeight="1" x14ac:dyDescent="0.4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</row>
    <row r="847" spans="1:27" ht="15.75" customHeight="1" x14ac:dyDescent="0.4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</row>
    <row r="848" spans="1:27" ht="15.75" customHeight="1" x14ac:dyDescent="0.4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</row>
    <row r="849" spans="1:27" ht="15.75" customHeight="1" x14ac:dyDescent="0.4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</row>
    <row r="850" spans="1:27" ht="15.75" customHeight="1" x14ac:dyDescent="0.4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</row>
    <row r="851" spans="1:27" ht="15.75" customHeight="1" x14ac:dyDescent="0.4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</row>
    <row r="852" spans="1:27" ht="15.75" customHeight="1" x14ac:dyDescent="0.4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</row>
    <row r="853" spans="1:27" ht="15.75" customHeight="1" x14ac:dyDescent="0.4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</row>
    <row r="854" spans="1:27" ht="15.75" customHeight="1" x14ac:dyDescent="0.4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</row>
    <row r="855" spans="1:27" ht="15.75" customHeight="1" x14ac:dyDescent="0.4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</row>
    <row r="856" spans="1:27" ht="15.75" customHeight="1" x14ac:dyDescent="0.4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</row>
    <row r="857" spans="1:27" ht="15.75" customHeight="1" x14ac:dyDescent="0.4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</row>
    <row r="858" spans="1:27" ht="15.75" customHeight="1" x14ac:dyDescent="0.4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</row>
    <row r="859" spans="1:27" ht="15.75" customHeight="1" x14ac:dyDescent="0.4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</row>
    <row r="860" spans="1:27" ht="15.75" customHeight="1" x14ac:dyDescent="0.4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</row>
    <row r="861" spans="1:27" ht="15.75" customHeight="1" x14ac:dyDescent="0.4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</row>
    <row r="862" spans="1:27" ht="15.75" customHeight="1" x14ac:dyDescent="0.4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</row>
    <row r="863" spans="1:27" ht="15.75" customHeight="1" x14ac:dyDescent="0.4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</row>
    <row r="864" spans="1:27" ht="15.75" customHeight="1" x14ac:dyDescent="0.4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</row>
    <row r="865" spans="1:27" ht="15.75" customHeight="1" x14ac:dyDescent="0.4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</row>
    <row r="866" spans="1:27" ht="15.75" customHeight="1" x14ac:dyDescent="0.4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</row>
    <row r="867" spans="1:27" ht="15.75" customHeight="1" x14ac:dyDescent="0.4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</row>
    <row r="868" spans="1:27" ht="15.75" customHeight="1" x14ac:dyDescent="0.4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</row>
    <row r="869" spans="1:27" ht="15.75" customHeight="1" x14ac:dyDescent="0.4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</row>
    <row r="870" spans="1:27" ht="15.75" customHeight="1" x14ac:dyDescent="0.4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</row>
    <row r="871" spans="1:27" ht="15.75" customHeight="1" x14ac:dyDescent="0.4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</row>
    <row r="872" spans="1:27" ht="15.75" customHeight="1" x14ac:dyDescent="0.4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</row>
    <row r="873" spans="1:27" ht="15.75" customHeight="1" x14ac:dyDescent="0.4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</row>
    <row r="874" spans="1:27" ht="15.75" customHeight="1" x14ac:dyDescent="0.4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</row>
    <row r="875" spans="1:27" ht="15.75" customHeight="1" x14ac:dyDescent="0.4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</row>
    <row r="876" spans="1:27" ht="15.75" customHeight="1" x14ac:dyDescent="0.4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</row>
    <row r="877" spans="1:27" ht="15.75" customHeight="1" x14ac:dyDescent="0.4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</row>
    <row r="878" spans="1:27" ht="15.75" customHeight="1" x14ac:dyDescent="0.4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</row>
    <row r="879" spans="1:27" ht="15.75" customHeight="1" x14ac:dyDescent="0.4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</row>
    <row r="880" spans="1:27" ht="15.75" customHeight="1" x14ac:dyDescent="0.4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</row>
    <row r="881" spans="1:27" ht="15.75" customHeight="1" x14ac:dyDescent="0.4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</row>
    <row r="882" spans="1:27" ht="15.75" customHeight="1" x14ac:dyDescent="0.4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</row>
    <row r="883" spans="1:27" ht="15.75" customHeight="1" x14ac:dyDescent="0.4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</row>
    <row r="884" spans="1:27" ht="15.75" customHeight="1" x14ac:dyDescent="0.4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</row>
    <row r="885" spans="1:27" ht="15.75" customHeight="1" x14ac:dyDescent="0.4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</row>
    <row r="886" spans="1:27" ht="15.75" customHeight="1" x14ac:dyDescent="0.4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</row>
    <row r="887" spans="1:27" ht="15.75" customHeight="1" x14ac:dyDescent="0.4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</row>
    <row r="888" spans="1:27" ht="15.75" customHeight="1" x14ac:dyDescent="0.4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</row>
    <row r="889" spans="1:27" ht="15.75" customHeight="1" x14ac:dyDescent="0.4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</row>
    <row r="890" spans="1:27" ht="15.75" customHeight="1" x14ac:dyDescent="0.4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</row>
    <row r="891" spans="1:27" ht="15.75" customHeight="1" x14ac:dyDescent="0.4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</row>
    <row r="892" spans="1:27" ht="15.75" customHeight="1" x14ac:dyDescent="0.4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</row>
    <row r="893" spans="1:27" ht="15.75" customHeight="1" x14ac:dyDescent="0.4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</row>
    <row r="894" spans="1:27" ht="15.75" customHeight="1" x14ac:dyDescent="0.4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</row>
    <row r="895" spans="1:27" ht="15.75" customHeight="1" x14ac:dyDescent="0.4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</row>
    <row r="896" spans="1:27" ht="15.75" customHeight="1" x14ac:dyDescent="0.4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</row>
    <row r="897" spans="1:27" ht="15.75" customHeight="1" x14ac:dyDescent="0.4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</row>
    <row r="898" spans="1:27" ht="15.75" customHeight="1" x14ac:dyDescent="0.4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</row>
    <row r="899" spans="1:27" ht="15.75" customHeight="1" x14ac:dyDescent="0.4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</row>
    <row r="900" spans="1:27" ht="15.75" customHeight="1" x14ac:dyDescent="0.4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</row>
    <row r="901" spans="1:27" ht="15.75" customHeight="1" x14ac:dyDescent="0.4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</row>
    <row r="902" spans="1:27" ht="15.75" customHeight="1" x14ac:dyDescent="0.4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</row>
    <row r="903" spans="1:27" ht="15.75" customHeight="1" x14ac:dyDescent="0.4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</row>
    <row r="904" spans="1:27" ht="15.75" customHeight="1" x14ac:dyDescent="0.4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</row>
    <row r="905" spans="1:27" ht="15.75" customHeight="1" x14ac:dyDescent="0.4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</row>
    <row r="906" spans="1:27" ht="15.75" customHeight="1" x14ac:dyDescent="0.4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</row>
    <row r="907" spans="1:27" ht="15.75" customHeight="1" x14ac:dyDescent="0.4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</row>
    <row r="908" spans="1:27" ht="15.75" customHeight="1" x14ac:dyDescent="0.4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</row>
    <row r="909" spans="1:27" ht="15.75" customHeight="1" x14ac:dyDescent="0.4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</row>
    <row r="910" spans="1:27" ht="15.75" customHeight="1" x14ac:dyDescent="0.4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</row>
    <row r="911" spans="1:27" ht="15.75" customHeight="1" x14ac:dyDescent="0.4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</row>
    <row r="912" spans="1:27" ht="15.75" customHeight="1" x14ac:dyDescent="0.4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</row>
    <row r="913" spans="1:27" ht="15.75" customHeight="1" x14ac:dyDescent="0.4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</row>
    <row r="914" spans="1:27" ht="15.75" customHeight="1" x14ac:dyDescent="0.4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</row>
    <row r="915" spans="1:27" ht="15.75" customHeight="1" x14ac:dyDescent="0.4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</row>
    <row r="916" spans="1:27" ht="15.75" customHeight="1" x14ac:dyDescent="0.4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</row>
    <row r="917" spans="1:27" ht="15.75" customHeight="1" x14ac:dyDescent="0.4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</row>
    <row r="918" spans="1:27" ht="15.75" customHeight="1" x14ac:dyDescent="0.4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</row>
    <row r="919" spans="1:27" ht="15.75" customHeight="1" x14ac:dyDescent="0.4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</row>
    <row r="920" spans="1:27" ht="15.75" customHeight="1" x14ac:dyDescent="0.4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</row>
    <row r="921" spans="1:27" ht="15.75" customHeight="1" x14ac:dyDescent="0.4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</row>
    <row r="922" spans="1:27" ht="15.75" customHeight="1" x14ac:dyDescent="0.4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</row>
    <row r="923" spans="1:27" ht="15.75" customHeight="1" x14ac:dyDescent="0.4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</row>
    <row r="924" spans="1:27" ht="15.75" customHeight="1" x14ac:dyDescent="0.4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</row>
    <row r="925" spans="1:27" ht="15.75" customHeight="1" x14ac:dyDescent="0.4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</row>
    <row r="926" spans="1:27" ht="15.75" customHeight="1" x14ac:dyDescent="0.4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</row>
    <row r="927" spans="1:27" ht="15.75" customHeight="1" x14ac:dyDescent="0.4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</row>
    <row r="928" spans="1:27" ht="15.75" customHeight="1" x14ac:dyDescent="0.4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</row>
    <row r="929" spans="1:27" ht="15.75" customHeight="1" x14ac:dyDescent="0.4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</row>
    <row r="930" spans="1:27" ht="15.75" customHeight="1" x14ac:dyDescent="0.4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</row>
    <row r="931" spans="1:27" ht="15.75" customHeight="1" x14ac:dyDescent="0.4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</row>
    <row r="932" spans="1:27" ht="15.75" customHeight="1" x14ac:dyDescent="0.4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</row>
    <row r="933" spans="1:27" ht="15.75" customHeight="1" x14ac:dyDescent="0.4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</row>
    <row r="934" spans="1:27" ht="15.75" customHeight="1" x14ac:dyDescent="0.4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</row>
    <row r="935" spans="1:27" ht="15.75" customHeight="1" x14ac:dyDescent="0.4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</row>
    <row r="936" spans="1:27" ht="15.75" customHeight="1" x14ac:dyDescent="0.4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</row>
    <row r="937" spans="1:27" ht="15.75" customHeight="1" x14ac:dyDescent="0.4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</row>
    <row r="938" spans="1:27" ht="15.75" customHeight="1" x14ac:dyDescent="0.4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</row>
    <row r="939" spans="1:27" ht="15.75" customHeight="1" x14ac:dyDescent="0.4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</row>
    <row r="940" spans="1:27" ht="15.75" customHeight="1" x14ac:dyDescent="0.4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</row>
    <row r="941" spans="1:27" ht="15.75" customHeight="1" x14ac:dyDescent="0.4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</row>
    <row r="942" spans="1:27" ht="15.75" customHeight="1" x14ac:dyDescent="0.4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</row>
    <row r="943" spans="1:27" ht="15.75" customHeight="1" x14ac:dyDescent="0.4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</row>
    <row r="944" spans="1:27" ht="15.75" customHeight="1" x14ac:dyDescent="0.4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</row>
    <row r="945" spans="1:27" ht="15.75" customHeight="1" x14ac:dyDescent="0.4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</row>
    <row r="946" spans="1:27" ht="15.75" customHeight="1" x14ac:dyDescent="0.4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</row>
    <row r="947" spans="1:27" ht="15.75" customHeight="1" x14ac:dyDescent="0.4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</row>
    <row r="948" spans="1:27" ht="15.75" customHeight="1" x14ac:dyDescent="0.4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</row>
    <row r="949" spans="1:27" ht="15.75" customHeight="1" x14ac:dyDescent="0.4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</row>
    <row r="950" spans="1:27" ht="15.75" customHeight="1" x14ac:dyDescent="0.4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</row>
    <row r="951" spans="1:27" ht="15.75" customHeight="1" x14ac:dyDescent="0.4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</row>
    <row r="952" spans="1:27" ht="15.75" customHeight="1" x14ac:dyDescent="0.4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</row>
    <row r="953" spans="1:27" ht="15.75" customHeight="1" x14ac:dyDescent="0.4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</row>
    <row r="954" spans="1:27" ht="15.75" customHeight="1" x14ac:dyDescent="0.4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</row>
    <row r="955" spans="1:27" ht="15.75" customHeight="1" x14ac:dyDescent="0.4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</row>
    <row r="956" spans="1:27" ht="15.75" customHeight="1" x14ac:dyDescent="0.4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</row>
    <row r="957" spans="1:27" ht="15.75" customHeight="1" x14ac:dyDescent="0.4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</row>
    <row r="958" spans="1:27" ht="15.75" customHeight="1" x14ac:dyDescent="0.4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</row>
    <row r="959" spans="1:27" ht="15.75" customHeight="1" x14ac:dyDescent="0.4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</row>
    <row r="960" spans="1:27" ht="15.75" customHeight="1" x14ac:dyDescent="0.4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</row>
    <row r="961" spans="1:27" ht="15.75" customHeight="1" x14ac:dyDescent="0.4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</row>
    <row r="962" spans="1:27" ht="15.75" customHeight="1" x14ac:dyDescent="0.4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</row>
    <row r="963" spans="1:27" ht="15.75" customHeight="1" x14ac:dyDescent="0.4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</row>
    <row r="964" spans="1:27" ht="15.75" customHeight="1" x14ac:dyDescent="0.4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</row>
    <row r="965" spans="1:27" ht="15.75" customHeight="1" x14ac:dyDescent="0.4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</row>
    <row r="966" spans="1:27" ht="15.75" customHeight="1" x14ac:dyDescent="0.4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</row>
    <row r="967" spans="1:27" ht="15.75" customHeight="1" x14ac:dyDescent="0.4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</row>
    <row r="968" spans="1:27" ht="15.75" customHeight="1" x14ac:dyDescent="0.4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</row>
    <row r="969" spans="1:27" ht="15.75" customHeight="1" x14ac:dyDescent="0.4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</row>
    <row r="970" spans="1:27" ht="15.75" customHeight="1" x14ac:dyDescent="0.4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</row>
    <row r="971" spans="1:27" ht="15.75" customHeight="1" x14ac:dyDescent="0.4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</row>
    <row r="972" spans="1:27" ht="15.75" customHeight="1" x14ac:dyDescent="0.4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</row>
    <row r="973" spans="1:27" ht="15.75" customHeight="1" x14ac:dyDescent="0.4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</row>
    <row r="974" spans="1:27" ht="15.75" customHeight="1" x14ac:dyDescent="0.4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</row>
    <row r="975" spans="1:27" ht="15.75" customHeight="1" x14ac:dyDescent="0.4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</row>
    <row r="976" spans="1:27" ht="15.75" customHeight="1" x14ac:dyDescent="0.4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</row>
    <row r="977" spans="1:27" ht="15.75" customHeight="1" x14ac:dyDescent="0.4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</row>
    <row r="978" spans="1:27" ht="15.75" customHeight="1" x14ac:dyDescent="0.4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</row>
    <row r="979" spans="1:27" ht="15.75" customHeight="1" x14ac:dyDescent="0.4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</row>
    <row r="980" spans="1:27" ht="15.75" customHeight="1" x14ac:dyDescent="0.4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</row>
    <row r="981" spans="1:27" ht="15.75" customHeight="1" x14ac:dyDescent="0.4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</row>
    <row r="982" spans="1:27" ht="15.75" customHeight="1" x14ac:dyDescent="0.4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</row>
    <row r="983" spans="1:27" ht="15.75" customHeight="1" x14ac:dyDescent="0.4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</row>
    <row r="984" spans="1:27" ht="15.75" customHeight="1" x14ac:dyDescent="0.4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</row>
    <row r="985" spans="1:27" ht="15.75" customHeight="1" x14ac:dyDescent="0.4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</row>
    <row r="986" spans="1:27" ht="15.75" customHeight="1" x14ac:dyDescent="0.4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</row>
    <row r="987" spans="1:27" ht="15.75" customHeight="1" x14ac:dyDescent="0.4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</row>
    <row r="988" spans="1:27" ht="15.75" customHeight="1" x14ac:dyDescent="0.4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</row>
    <row r="989" spans="1:27" ht="15.75" customHeight="1" x14ac:dyDescent="0.4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</row>
    <row r="990" spans="1:27" ht="15.75" customHeight="1" x14ac:dyDescent="0.4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</row>
    <row r="991" spans="1:27" ht="15.75" customHeight="1" x14ac:dyDescent="0.4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</row>
    <row r="992" spans="1:27" ht="15.75" customHeight="1" x14ac:dyDescent="0.4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</row>
    <row r="993" spans="1:27" ht="15.75" customHeight="1" x14ac:dyDescent="0.4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</row>
    <row r="994" spans="1:27" ht="15.75" customHeight="1" x14ac:dyDescent="0.4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</row>
    <row r="995" spans="1:27" ht="15.75" customHeight="1" x14ac:dyDescent="0.4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</row>
    <row r="996" spans="1:27" ht="15.75" customHeight="1" x14ac:dyDescent="0.4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</row>
    <row r="997" spans="1:27" ht="15.75" customHeight="1" x14ac:dyDescent="0.4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</row>
    <row r="998" spans="1:27" ht="15.75" customHeight="1" x14ac:dyDescent="0.4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</row>
    <row r="999" spans="1:27" ht="15.75" customHeight="1" x14ac:dyDescent="0.4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</row>
    <row r="1000" spans="1:27" ht="15.75" customHeight="1" x14ac:dyDescent="0.4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2022-07-12T03:32:15Z</dcterms:created>
  <dcterms:modified xsi:type="dcterms:W3CDTF">2022-07-12T03:32:23Z</dcterms:modified>
</cp:coreProperties>
</file>