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2\"/>
    </mc:Choice>
  </mc:AlternateContent>
  <bookViews>
    <workbookView xWindow="0" yWindow="0" windowWidth="24000" windowHeight="9420"/>
  </bookViews>
  <sheets>
    <sheet name="2.6.2" sheetId="1" r:id="rId1"/>
    <sheet name="รายละเอียด 2.6.2" sheetId="2" r:id="rId2"/>
  </sheets>
  <externalReferences>
    <externalReference r:id="rId3"/>
    <externalReference r:id="rId4"/>
  </externalReferences>
  <definedNames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C20" i="2"/>
  <c r="D15" i="2"/>
  <c r="C15" i="2"/>
  <c r="D11" i="2"/>
  <c r="C11" i="2"/>
  <c r="D22" i="1"/>
  <c r="B22" i="1"/>
  <c r="A22" i="1"/>
  <c r="E21" i="1"/>
  <c r="D21" i="1"/>
  <c r="B21" i="1"/>
  <c r="A21" i="1"/>
  <c r="D20" i="1"/>
  <c r="B20" i="1"/>
  <c r="A20" i="1"/>
  <c r="D19" i="1"/>
  <c r="B19" i="1"/>
  <c r="A19" i="1"/>
  <c r="G18" i="1"/>
  <c r="F18" i="1"/>
  <c r="E18" i="1"/>
  <c r="D18" i="1"/>
  <c r="B18" i="1"/>
  <c r="A18" i="1"/>
  <c r="F8" i="1"/>
  <c r="F22" i="1" s="1"/>
  <c r="F7" i="1"/>
  <c r="F21" i="1" s="1"/>
  <c r="E7" i="1"/>
  <c r="G7" i="1" s="1"/>
  <c r="F6" i="1"/>
  <c r="F20" i="1" s="1"/>
  <c r="E6" i="1"/>
  <c r="G6" i="1" s="1"/>
  <c r="F5" i="1"/>
  <c r="F19" i="1" s="1"/>
  <c r="E5" i="1"/>
  <c r="E8" i="1" s="1"/>
  <c r="E22" i="1" l="1"/>
  <c r="G8" i="1"/>
  <c r="H7" i="1"/>
  <c r="I7" i="1" s="1"/>
  <c r="G21" i="1"/>
  <c r="G20" i="1"/>
  <c r="H6" i="1"/>
  <c r="I6" i="1" s="1"/>
  <c r="G5" i="1"/>
  <c r="E20" i="1"/>
  <c r="E19" i="1"/>
  <c r="G19" i="1" l="1"/>
  <c r="H5" i="1"/>
  <c r="I5" i="1" s="1"/>
  <c r="H8" i="1"/>
  <c r="I8" i="1" s="1"/>
  <c r="G22" i="1"/>
</calcChain>
</file>

<file path=xl/sharedStrings.xml><?xml version="1.0" encoding="utf-8"?>
<sst xmlns="http://schemas.openxmlformats.org/spreadsheetml/2006/main" count="73" uniqueCount="55">
  <si>
    <t>ตัวชี้วัด</t>
  </si>
  <si>
    <t>2.6.2 ร้อยละของผลประกอบการที่สำเร็จตามแผนธุรกิจ</t>
  </si>
  <si>
    <t>ผลการดำเนินงาน</t>
  </si>
  <si>
    <t>หน่วยงานเจ้าภาพ</t>
  </si>
  <si>
    <t>สำนักทรัพย์สินและรายได้</t>
  </si>
  <si>
    <t>รอบ 8 เดือน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</si>
  <si>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</si>
  <si>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</si>
  <si>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</si>
  <si>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</si>
  <si>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รายได้ของผลประกอบการ</t>
  </si>
  <si>
    <t>เป้าหมายของผลประกอบการที่กำหนดไว้ในแผนธุรกิจ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</si>
  <si>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</si>
  <si>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</si>
  <si>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</si>
  <si>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</si>
  <si>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</si>
  <si>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ช่วงปรับเกณฑ์การให้คะแนน</t>
  </si>
  <si>
    <t>24) สำนักทรัพย์สินและรายได้</t>
  </si>
  <si>
    <t>-</t>
  </si>
  <si>
    <t>คะแนน 1</t>
  </si>
  <si>
    <t>คะแนน 2</t>
  </si>
  <si>
    <t>คะแนน 3</t>
  </si>
  <si>
    <t>คะแนน 4</t>
  </si>
  <si>
    <t>คะแนน 5</t>
  </si>
  <si>
    <t>26) วิทยาเขตนครปฐม</t>
  </si>
  <si>
    <t>29) สถาบันส่งเสริมและพัฒนาสุขภาพสังคมสูงวัย</t>
  </si>
  <si>
    <t>ตรวจสอบหลักฐาน พบว่า ร้อยละของผลประกอบการที่สำเร็จตามแผนธุรกิจ อยู่ที่ 57.80%</t>
  </si>
  <si>
    <t>ระดับมหาวิทยาลัย (สำนักทรัพย์สิน)</t>
  </si>
  <si>
    <t>ทรัพย์สิน</t>
  </si>
  <si>
    <t>วิทยาเขต</t>
  </si>
  <si>
    <t>สสสส</t>
  </si>
  <si>
    <t>มหาวิทยาลัย (ข้อมูลทรัพย์สิน)</t>
  </si>
  <si>
    <t>รายละเอียดตัวชี้วัด</t>
  </si>
  <si>
    <t>ผู้รับผิดชอบ</t>
  </si>
  <si>
    <t>นางสาวณิรัญญสา ธนะสุพรรณ</t>
  </si>
  <si>
    <t>โทร. 1478</t>
  </si>
  <si>
    <t>โครงการธุรกิจของหน่วยงาน</t>
  </si>
  <si>
    <t>เป้าหมายของรายได้ที่ระบุในแผนธุรกิจ</t>
  </si>
  <si>
    <t>รายได้ที่เกิดขึ้น</t>
  </si>
  <si>
    <t>การบรรลุเป้ามหาย</t>
  </si>
  <si>
    <t>ฝ่ายธุรกิจโรงแรมวังสวนสุนันทา</t>
  </si>
  <si>
    <t>ฝ่ายธุรกิจมัลติมิเดียเพื่อการศึกษา</t>
  </si>
  <si>
    <t>ฝ่ายธุรกิจผลิตอาหารและเครื่องดื่ม</t>
  </si>
  <si>
    <t>ฝ่ายสถาบันฝึกอบรมและการท่องเที่ยวเพื่อการศึกษา</t>
  </si>
  <si>
    <t xml:space="preserve">ฝ่ายธุรกิจพื้นที่ให้เช่า </t>
  </si>
  <si>
    <t>รวม</t>
  </si>
  <si>
    <t>û</t>
  </si>
  <si>
    <t>วิทยาเขตนครปฐม</t>
  </si>
  <si>
    <t>หอพักนักศึกษา</t>
  </si>
  <si>
    <t>พื้นที่ให้เช่า</t>
  </si>
  <si>
    <t>สถาบันส่งเสริมและพัฒนาสุขภาพสังคมสูงวัย</t>
  </si>
  <si>
    <t>การบริการสุขภาพ</t>
  </si>
  <si>
    <t>บริการผลิตภัณฑ์</t>
  </si>
  <si>
    <t>ห้องพักสำหรับผู้สูงอายุ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</si>
</sst>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.00"/>
    <numFmt numFmtId="188" formatCode="_(* #,##0.00_);_(* \(#,##0.00\);_(* &quot;-&quot;??_);_(@_)"/>
    <numFmt numFmtId="189" formatCode="0.0000"/>
  </numFmts>
  <fonts count="20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TH Niramit AS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6"/>
      <color theme="1"/>
      <name val="Wingdings"/>
      <charset val="2"/>
    </font>
  </fonts>
  <fills count="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rgb="FFE2EFD9"/>
      </patternFill>
    </fill>
    <fill>
      <patternFill patternType="solid">
        <fgColor rgb="FFD9E2F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88" fontId="1" fillId="0" borderId="0" applyFont="0" applyFill="0" applyBorder="0" applyAlignment="0" applyProtection="0"/>
    <xf numFmtId="0" fontId="7" fillId="0" borderId="0"/>
  </cellStyleXfs>
  <cellXfs count="84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9" xfId="2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>
      <alignment horizontal="center" vertical="center" wrapText="1"/>
    </xf>
    <xf numFmtId="0" fontId="4" fillId="4" borderId="0" xfId="0" applyFont="1" applyFill="1" applyAlignment="1" applyProtection="1">
      <alignment horizontal="left"/>
    </xf>
    <xf numFmtId="0" fontId="4" fillId="4" borderId="0" xfId="0" applyFont="1" applyFill="1" applyAlignment="1" applyProtection="1">
      <alignment horizontal="left" vertical="top"/>
    </xf>
    <xf numFmtId="2" fontId="4" fillId="4" borderId="0" xfId="0" applyNumberFormat="1" applyFont="1" applyFill="1" applyAlignment="1" applyProtection="1">
      <alignment horizontal="left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9" fillId="4" borderId="11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1" applyFont="1" applyFill="1" applyBorder="1" applyAlignment="1" applyProtection="1">
      <alignment horizontal="center" vertical="top" wrapText="1"/>
      <protection locked="0"/>
    </xf>
    <xf numFmtId="188" fontId="10" fillId="4" borderId="8" xfId="1" applyFont="1" applyFill="1" applyBorder="1" applyAlignment="1" applyProtection="1">
      <alignment horizontal="center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10" fillId="7" borderId="8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left" vertical="top" wrapText="1"/>
    </xf>
    <xf numFmtId="0" fontId="12" fillId="8" borderId="8" xfId="0" applyFont="1" applyFill="1" applyBorder="1" applyAlignment="1" applyProtection="1">
      <alignment horizontal="center" vertical="center" wrapText="1"/>
    </xf>
    <xf numFmtId="188" fontId="10" fillId="0" borderId="11" xfId="1" applyFont="1" applyBorder="1" applyAlignment="1" applyProtection="1">
      <alignment horizontal="center"/>
      <protection locked="0"/>
    </xf>
    <xf numFmtId="0" fontId="10" fillId="7" borderId="8" xfId="0" applyFont="1" applyFill="1" applyBorder="1" applyAlignment="1">
      <alignment horizontal="left" vertical="top" wrapText="1"/>
    </xf>
    <xf numFmtId="2" fontId="13" fillId="0" borderId="8" xfId="0" applyNumberFormat="1" applyFont="1" applyBorder="1" applyAlignment="1" applyProtection="1">
      <alignment horizontal="center" vertical="center" wrapText="1"/>
    </xf>
    <xf numFmtId="2" fontId="14" fillId="4" borderId="0" xfId="0" applyNumberFormat="1" applyFont="1" applyFill="1" applyBorder="1" applyAlignment="1" applyProtection="1">
      <alignment horizontal="center" vertical="center" wrapText="1"/>
    </xf>
    <xf numFmtId="2" fontId="13" fillId="4" borderId="0" xfId="0" applyNumberFormat="1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2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4" fontId="6" fillId="3" borderId="8" xfId="0" applyNumberFormat="1" applyFont="1" applyFill="1" applyBorder="1" applyAlignment="1" applyProtection="1">
      <alignment horizontal="center" vertical="top" wrapText="1"/>
      <protection locked="0"/>
    </xf>
    <xf numFmtId="3" fontId="6" fillId="3" borderId="8" xfId="0" applyNumberFormat="1" applyFont="1" applyFill="1" applyBorder="1" applyAlignment="1" applyProtection="1">
      <alignment horizontal="center" vertical="top" wrapText="1"/>
      <protection locked="0"/>
    </xf>
    <xf numFmtId="2" fontId="16" fillId="3" borderId="8" xfId="0" applyNumberFormat="1" applyFont="1" applyFill="1" applyBorder="1" applyAlignment="1" applyProtection="1">
      <alignment horizontal="center" vertical="top" wrapText="1"/>
      <protection hidden="1"/>
    </xf>
    <xf numFmtId="189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left" vertical="top"/>
      <protection locked="0"/>
    </xf>
    <xf numFmtId="0" fontId="18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4" fillId="4" borderId="0" xfId="0" applyFont="1" applyFill="1" applyAlignment="1">
      <alignment horizontal="left" vertical="top"/>
    </xf>
    <xf numFmtId="0" fontId="18" fillId="4" borderId="13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188" fontId="4" fillId="0" borderId="8" xfId="1" applyFont="1" applyBorder="1" applyAlignment="1">
      <alignment horizontal="left" vertical="top"/>
    </xf>
    <xf numFmtId="188" fontId="4" fillId="0" borderId="8" xfId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center" vertical="top"/>
    </xf>
    <xf numFmtId="188" fontId="6" fillId="3" borderId="8" xfId="0" applyNumberFormat="1" applyFont="1" applyFill="1" applyBorder="1" applyAlignment="1">
      <alignment horizontal="left" vertical="top"/>
    </xf>
    <xf numFmtId="188" fontId="6" fillId="3" borderId="8" xfId="1" applyFont="1" applyFill="1" applyBorder="1" applyAlignment="1">
      <alignment horizontal="left" vertical="top"/>
    </xf>
    <xf numFmtId="188" fontId="19" fillId="3" borderId="8" xfId="1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6" fillId="3" borderId="8" xfId="0" applyFont="1" applyFill="1" applyBorder="1" applyAlignment="1">
      <alignment horizontal="left" vertical="top"/>
    </xf>
    <xf numFmtId="188" fontId="6" fillId="3" borderId="8" xfId="1" applyFont="1" applyFill="1" applyBorder="1" applyAlignment="1">
      <alignment horizontal="right" vertical="top"/>
    </xf>
    <xf numFmtId="0" fontId="4" fillId="0" borderId="0" xfId="0" applyFont="1" applyAlignment="1">
      <alignment horizontal="left" vertical="top"/>
    </xf>
  </cellXfs>
  <cellStyles count="3">
    <cellStyle name="Comma" xfId="1" builtinId="3"/>
    <cellStyle name="Normal" xfId="0" builtinId="0"/>
    <cellStyle name="ปกติ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7214</xdr:colOff>
      <xdr:row>2</xdr:row>
      <xdr:rowOff>237259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014" cy="10183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2-2565%20&#3619;&#3629;&#3610;%208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116"/>
  <sheetViews>
    <sheetView tabSelected="1" zoomScale="70" zoomScaleNormal="70" workbookViewId="0">
      <selection activeCell="K7" sqref="K7"/>
    </sheetView>
  </sheetViews>
  <sheetFormatPr defaultColWidth="9" defaultRowHeight="24" x14ac:dyDescent="0.2"/>
  <cols>
    <col min="1" max="1" width="9" style="54"/>
    <col min="2" max="2" width="9.875" style="54" customWidth="1"/>
    <col min="3" max="3" width="22.75" style="54" customWidth="1"/>
    <col min="4" max="4" width="9" style="54"/>
    <col min="5" max="5" width="20.25" style="54" customWidth="1"/>
    <col min="6" max="6" width="18.75" style="54" customWidth="1"/>
    <col min="7" max="7" width="15.375" style="54" bestFit="1" customWidth="1"/>
    <col min="8" max="8" width="15.5" style="54" customWidth="1"/>
    <col min="9" max="9" width="18.5" style="54" customWidth="1"/>
    <col min="10" max="10" width="28.375" style="54" bestFit="1" customWidth="1"/>
    <col min="11" max="11" width="48" style="54" bestFit="1" customWidth="1"/>
    <col min="12" max="47" width="9" style="6"/>
    <col min="48" max="16384" width="9" style="54"/>
  </cols>
  <sheetData>
    <row r="1" spans="1:17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  <c r="J1" s="5"/>
      <c r="K1" s="5"/>
    </row>
    <row r="2" spans="1:17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8" t="s">
        <v>5</v>
      </c>
      <c r="I2" s="12"/>
      <c r="J2" s="5"/>
      <c r="K2" s="5"/>
    </row>
    <row r="3" spans="1:17" s="6" customFormat="1" x14ac:dyDescent="0.2">
      <c r="A3" s="13"/>
      <c r="B3" s="13"/>
      <c r="C3" s="14"/>
      <c r="D3" s="14"/>
      <c r="E3" s="15" t="s">
        <v>6</v>
      </c>
      <c r="F3" s="15"/>
      <c r="G3" s="15"/>
      <c r="H3" s="15"/>
      <c r="I3" s="15"/>
      <c r="J3" s="16"/>
      <c r="K3" s="16"/>
    </row>
    <row r="4" spans="1:17" ht="72" x14ac:dyDescent="0.55000000000000004">
      <c r="A4" s="17" t="s">
        <v>7</v>
      </c>
      <c r="B4" s="18" t="s">
        <v>8</v>
      </c>
      <c r="C4" s="19"/>
      <c r="D4" s="20" t="s">
        <v>9</v>
      </c>
      <c r="E4" s="21" t="s">
        <v>10</v>
      </c>
      <c r="F4" s="22" t="s">
        <v>11</v>
      </c>
      <c r="G4" s="23" t="s">
        <v>12</v>
      </c>
      <c r="H4" s="20" t="s">
        <v>13</v>
      </c>
      <c r="I4" s="20" t="s">
        <v>14</v>
      </c>
      <c r="J4" s="24" t="s">
        <v>15</v>
      </c>
      <c r="K4" s="24" t="s">
        <v>16</v>
      </c>
      <c r="M4" s="25" t="s">
        <v>17</v>
      </c>
      <c r="N4" s="26"/>
      <c r="O4" s="26"/>
      <c r="P4" s="26"/>
      <c r="Q4" s="27">
        <v>5</v>
      </c>
    </row>
    <row r="5" spans="1:17" s="6" customFormat="1" ht="23.25" customHeight="1" x14ac:dyDescent="0.55000000000000004">
      <c r="A5" s="28">
        <v>1</v>
      </c>
      <c r="B5" s="29" t="s">
        <v>18</v>
      </c>
      <c r="C5" s="29"/>
      <c r="D5" s="30">
        <v>80</v>
      </c>
      <c r="E5" s="31">
        <f>'รายละเอียด 2.6.2'!D11</f>
        <v>124467624.25999999</v>
      </c>
      <c r="F5" s="32">
        <f>'รายละเอียด 2.6.2'!C11</f>
        <v>156400000</v>
      </c>
      <c r="G5" s="33">
        <f>IFERROR(ROUND((E5/F5)*100,2),0)</f>
        <v>79.58</v>
      </c>
      <c r="H5" s="34">
        <f>IF(G5=0,0,IF(G5="N/A",1,IF(G5&lt;=M$6,1,IF(G5=N$6,2,IF(G5&lt;N$6,(((G5-M$6)/Q$4)+1),IF(G5=O$6,3,IF(G5&lt;O$6,(((G5-N$6)/Q$4)+2),IF(G5=P$6,4,IF(G5&lt;P$6,(((G5-O$6)/Q$4)+3),IF(G5&gt;=Q$6,5,IF(G5&lt;Q$6,(((G5-P$6)/Q$4)+4),0)))))))))))</f>
        <v>4.9159999999999995</v>
      </c>
      <c r="I5" s="35" t="str">
        <f>IF(H5=5,"ü","û")</f>
        <v>û</v>
      </c>
      <c r="J5" s="36">
        <v>79.58</v>
      </c>
      <c r="K5" s="37" t="s">
        <v>19</v>
      </c>
      <c r="M5" s="38" t="s">
        <v>20</v>
      </c>
      <c r="N5" s="38" t="s">
        <v>21</v>
      </c>
      <c r="O5" s="38" t="s">
        <v>22</v>
      </c>
      <c r="P5" s="38" t="s">
        <v>23</v>
      </c>
      <c r="Q5" s="38" t="s">
        <v>24</v>
      </c>
    </row>
    <row r="6" spans="1:17" s="6" customFormat="1" ht="23.25" customHeight="1" x14ac:dyDescent="0.55000000000000004">
      <c r="A6" s="28">
        <v>2</v>
      </c>
      <c r="B6" s="29" t="s">
        <v>25</v>
      </c>
      <c r="C6" s="29"/>
      <c r="D6" s="30">
        <v>80</v>
      </c>
      <c r="E6" s="31">
        <f>'รายละเอียด 2.6.2'!D15</f>
        <v>5818618</v>
      </c>
      <c r="F6" s="39">
        <f>'รายละเอียด 2.6.2'!C15</f>
        <v>6372000</v>
      </c>
      <c r="G6" s="33">
        <f t="shared" ref="G6:G8" si="0">IFERROR(ROUND((E6/F6)*100,2),0)</f>
        <v>91.32</v>
      </c>
      <c r="H6" s="34">
        <f>IF(G6=0,0,IF(G6="N/A",1,IF(G6&lt;=M$6,1,IF(G6=N$6,2,IF(G6&lt;N$6,(((G6-M$6)/Q$4)+1),IF(G6=O$6,3,IF(G6&lt;O$6,(((G6-N$6)/Q$4)+2),IF(G6=P$6,4,IF(G6&lt;P$6,(((G6-O$6)/Q$4)+3),IF(G6&gt;=Q$6,5,IF(G6&lt;Q$6,(((G6-P$6)/Q$4)+4),0)))))))))))</f>
        <v>5</v>
      </c>
      <c r="I6" s="35" t="str">
        <f t="shared" ref="I6:I8" si="1">IF(H6=5,"ü","û")</f>
        <v>ü</v>
      </c>
      <c r="J6" s="36">
        <v>91.32</v>
      </c>
      <c r="K6" s="40" t="s">
        <v>19</v>
      </c>
      <c r="M6" s="41">
        <v>60</v>
      </c>
      <c r="N6" s="41">
        <v>65</v>
      </c>
      <c r="O6" s="41">
        <v>70</v>
      </c>
      <c r="P6" s="41">
        <v>75</v>
      </c>
      <c r="Q6" s="41">
        <v>80</v>
      </c>
    </row>
    <row r="7" spans="1:17" s="6" customFormat="1" ht="23.25" customHeight="1" x14ac:dyDescent="0.55000000000000004">
      <c r="A7" s="28">
        <v>3</v>
      </c>
      <c r="B7" s="29" t="s">
        <v>26</v>
      </c>
      <c r="C7" s="29"/>
      <c r="D7" s="30">
        <v>80</v>
      </c>
      <c r="E7" s="31">
        <f>'รายละเอียด 2.6.2'!D20</f>
        <v>3718596</v>
      </c>
      <c r="F7" s="39">
        <f>'รายละเอียด 2.6.2'!C20</f>
        <v>6433200</v>
      </c>
      <c r="G7" s="33">
        <f>IFERROR(ROUND((E7/F7)*100,2),0)</f>
        <v>57.8</v>
      </c>
      <c r="H7" s="34">
        <f>IF(G7=0,0,IF(G7="N/A",1,IF(G7&lt;=M$6,1,IF(G7=N$6,2,IF(G7&lt;N$6,(((G7-M$6)/Q$4)+1),IF(G7=O$6,3,IF(G7&lt;O$6,(((G7-N$6)/Q$4)+2),IF(G7=P$6,4,IF(G7&lt;P$6,(((G7-O$6)/Q$4)+3),IF(G7&gt;=Q$6,5,IF(G7&lt;Q$6,(((G7-P$6)/Q$4)+4),0)))))))))))</f>
        <v>1</v>
      </c>
      <c r="I7" s="35" t="str">
        <f t="shared" si="1"/>
        <v>û</v>
      </c>
      <c r="J7" s="36">
        <v>37.659999999999997</v>
      </c>
      <c r="K7" s="40" t="s">
        <v>27</v>
      </c>
      <c r="M7" s="42"/>
      <c r="N7" s="43"/>
      <c r="O7" s="43"/>
      <c r="P7" s="43"/>
      <c r="Q7" s="43"/>
    </row>
    <row r="8" spans="1:17" s="6" customFormat="1" ht="27" customHeight="1" x14ac:dyDescent="0.2">
      <c r="A8" s="44" t="s">
        <v>28</v>
      </c>
      <c r="B8" s="45"/>
      <c r="C8" s="46"/>
      <c r="D8" s="47">
        <v>80</v>
      </c>
      <c r="E8" s="48">
        <f>E5</f>
        <v>124467624.25999999</v>
      </c>
      <c r="F8" s="49">
        <f>F5</f>
        <v>156400000</v>
      </c>
      <c r="G8" s="50">
        <f t="shared" si="0"/>
        <v>79.58</v>
      </c>
      <c r="H8" s="51">
        <f>IF(G8=0,0,IF(G8="N/A",1,IF(G8&lt;=M$6,1,IF(G8=N$6,2,IF(G8&lt;N$6,(((G8-M$6)/Q$4)+1),IF(G8=O$6,3,IF(G8&lt;O$6,(((G8-N$6)/Q$4)+2),IF(G8=P$6,4,IF(G8&lt;P$6,(((G8-O$6)/Q$4)+3),IF(G8&gt;=Q$6,5,IF(G8&lt;Q$6,(((G8-P$6)/Q$4)+4),0)))))))))))</f>
        <v>4.9159999999999995</v>
      </c>
      <c r="I8" s="52" t="str">
        <f t="shared" si="1"/>
        <v>û</v>
      </c>
      <c r="J8" s="53"/>
      <c r="K8" s="53"/>
    </row>
    <row r="9" spans="1:17" s="6" customFormat="1" x14ac:dyDescent="0.2"/>
    <row r="10" spans="1:17" s="6" customFormat="1" x14ac:dyDescent="0.2"/>
    <row r="11" spans="1:17" s="6" customFormat="1" x14ac:dyDescent="0.2"/>
    <row r="12" spans="1:17" s="6" customFormat="1" x14ac:dyDescent="0.2"/>
    <row r="13" spans="1:17" s="6" customFormat="1" x14ac:dyDescent="0.2"/>
    <row r="14" spans="1:17" s="6" customFormat="1" x14ac:dyDescent="0.2"/>
    <row r="15" spans="1:17" s="6" customFormat="1" x14ac:dyDescent="0.2"/>
    <row r="16" spans="1:17" s="6" customFormat="1" x14ac:dyDescent="0.2"/>
    <row r="17" spans="1:7" s="6" customFormat="1" x14ac:dyDescent="0.2"/>
    <row r="18" spans="1:7" s="6" customFormat="1" x14ac:dyDescent="0.2">
      <c r="A18" s="6" t="str">
        <f t="shared" ref="A18:G22" si="2">A4</f>
        <v>ลำดับ</v>
      </c>
      <c r="B18" s="6" t="str">
        <f t="shared" si="2"/>
        <v>หน่วยงาน</v>
      </c>
      <c r="C18" s="6" t="s">
        <v>8</v>
      </c>
      <c r="D18" s="6" t="str">
        <f t="shared" si="2"/>
        <v>เป้าหมาย</v>
      </c>
      <c r="E18" s="6" t="str">
        <f t="shared" si="2"/>
        <v>รายได้ของผลประกอบการ</v>
      </c>
      <c r="F18" s="6" t="str">
        <f t="shared" si="2"/>
        <v>เป้าหมายของผลประกอบการที่กำหนดไว้ในแผนธุรกิจ</v>
      </c>
      <c r="G18" s="6" t="str">
        <f t="shared" si="2"/>
        <v>คิดเป็นร้อยละ</v>
      </c>
    </row>
    <row r="19" spans="1:7" s="6" customFormat="1" x14ac:dyDescent="0.2">
      <c r="A19" s="6">
        <f t="shared" si="2"/>
        <v>1</v>
      </c>
      <c r="B19" s="6" t="str">
        <f t="shared" si="2"/>
        <v>24) สำนักทรัพย์สินและรายได้</v>
      </c>
      <c r="C19" s="6" t="s">
        <v>29</v>
      </c>
      <c r="D19" s="6">
        <f t="shared" si="2"/>
        <v>80</v>
      </c>
      <c r="E19" s="6">
        <f t="shared" si="2"/>
        <v>124467624.25999999</v>
      </c>
      <c r="F19" s="6">
        <f t="shared" si="2"/>
        <v>156400000</v>
      </c>
      <c r="G19" s="6">
        <f t="shared" si="2"/>
        <v>79.58</v>
      </c>
    </row>
    <row r="20" spans="1:7" s="6" customFormat="1" x14ac:dyDescent="0.2">
      <c r="A20" s="6">
        <f t="shared" si="2"/>
        <v>2</v>
      </c>
      <c r="B20" s="6" t="str">
        <f t="shared" si="2"/>
        <v>26) วิทยาเขตนครปฐม</v>
      </c>
      <c r="C20" s="6" t="s">
        <v>30</v>
      </c>
      <c r="D20" s="6">
        <f t="shared" si="2"/>
        <v>80</v>
      </c>
      <c r="E20" s="6">
        <f t="shared" si="2"/>
        <v>5818618</v>
      </c>
      <c r="F20" s="6">
        <f t="shared" si="2"/>
        <v>6372000</v>
      </c>
      <c r="G20" s="6">
        <f t="shared" si="2"/>
        <v>91.32</v>
      </c>
    </row>
    <row r="21" spans="1:7" s="6" customFormat="1" x14ac:dyDescent="0.2">
      <c r="A21" s="6">
        <f t="shared" si="2"/>
        <v>3</v>
      </c>
      <c r="B21" s="6" t="str">
        <f t="shared" si="2"/>
        <v>29) สถาบันส่งเสริมและพัฒนาสุขภาพสังคมสูงวัย</v>
      </c>
      <c r="C21" s="6" t="s">
        <v>31</v>
      </c>
      <c r="D21" s="6">
        <f t="shared" si="2"/>
        <v>80</v>
      </c>
      <c r="E21" s="6">
        <f t="shared" si="2"/>
        <v>3718596</v>
      </c>
      <c r="F21" s="6">
        <f t="shared" si="2"/>
        <v>6433200</v>
      </c>
      <c r="G21" s="6">
        <f t="shared" si="2"/>
        <v>57.8</v>
      </c>
    </row>
    <row r="22" spans="1:7" s="6" customFormat="1" x14ac:dyDescent="0.2">
      <c r="A22" s="6" t="str">
        <f t="shared" si="2"/>
        <v>ระดับมหาวิทยาลัย (สำนักทรัพย์สิน)</v>
      </c>
      <c r="B22" s="6">
        <f t="shared" si="2"/>
        <v>0</v>
      </c>
      <c r="C22" s="6" t="s">
        <v>32</v>
      </c>
      <c r="D22" s="6">
        <f t="shared" si="2"/>
        <v>80</v>
      </c>
      <c r="E22" s="6">
        <f t="shared" si="2"/>
        <v>124467624.25999999</v>
      </c>
      <c r="F22" s="6">
        <f t="shared" si="2"/>
        <v>156400000</v>
      </c>
      <c r="G22" s="6">
        <f t="shared" si="2"/>
        <v>79.58</v>
      </c>
    </row>
    <row r="23" spans="1:7" s="6" customFormat="1" x14ac:dyDescent="0.2"/>
    <row r="24" spans="1:7" s="6" customFormat="1" x14ac:dyDescent="0.2"/>
    <row r="25" spans="1:7" s="6" customFormat="1" x14ac:dyDescent="0.2"/>
    <row r="26" spans="1:7" s="6" customFormat="1" x14ac:dyDescent="0.2"/>
    <row r="27" spans="1:7" s="6" customFormat="1" x14ac:dyDescent="0.2"/>
    <row r="28" spans="1:7" s="6" customFormat="1" x14ac:dyDescent="0.2"/>
    <row r="29" spans="1:7" s="6" customFormat="1" x14ac:dyDescent="0.2"/>
    <row r="30" spans="1:7" s="6" customFormat="1" x14ac:dyDescent="0.2"/>
    <row r="31" spans="1:7" s="6" customFormat="1" x14ac:dyDescent="0.2"/>
    <row r="32" spans="1:7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</sheetData>
  <mergeCells count="11">
    <mergeCell ref="B4:C4"/>
    <mergeCell ref="B5:C5"/>
    <mergeCell ref="B6:C6"/>
    <mergeCell ref="B7:C7"/>
    <mergeCell ref="A8:C8"/>
    <mergeCell ref="A1:B1"/>
    <mergeCell ref="C1:G1"/>
    <mergeCell ref="H1:I1"/>
    <mergeCell ref="A2:B2"/>
    <mergeCell ref="H2:I2"/>
    <mergeCell ref="E3:I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8 เดือน.xlsx]000'!#REF!</xm:f>
          </x14:formula1>
          <xm:sqref>H2:K2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9"/>
  <sheetViews>
    <sheetView zoomScale="60" zoomScaleNormal="60" workbookViewId="0">
      <selection activeCell="K7" sqref="K7"/>
    </sheetView>
  </sheetViews>
  <sheetFormatPr defaultColWidth="9" defaultRowHeight="24" x14ac:dyDescent="0.2"/>
  <cols>
    <col min="1" max="1" width="9" style="83"/>
    <col min="2" max="2" width="31.5" style="83" customWidth="1"/>
    <col min="3" max="3" width="34" style="83" customWidth="1"/>
    <col min="4" max="4" width="23" style="83" customWidth="1"/>
    <col min="5" max="5" width="21.25" style="83" customWidth="1"/>
    <col min="6" max="47" width="9" style="59"/>
    <col min="48" max="16384" width="9" style="83"/>
  </cols>
  <sheetData>
    <row r="1" spans="1:6" ht="30.75" x14ac:dyDescent="0.2">
      <c r="A1" s="55"/>
      <c r="B1" s="56" t="s">
        <v>33</v>
      </c>
      <c r="C1" s="3" t="s">
        <v>1</v>
      </c>
      <c r="D1" s="3"/>
      <c r="E1" s="57" t="s">
        <v>2</v>
      </c>
      <c r="F1" s="58"/>
    </row>
    <row r="2" spans="1:6" ht="30.75" x14ac:dyDescent="0.2">
      <c r="A2" s="60"/>
      <c r="B2" s="61" t="s">
        <v>3</v>
      </c>
      <c r="C2" s="62" t="s">
        <v>4</v>
      </c>
      <c r="D2" s="63"/>
      <c r="E2" s="64" t="s">
        <v>5</v>
      </c>
      <c r="F2" s="65"/>
    </row>
    <row r="3" spans="1:6" s="59" customFormat="1" x14ac:dyDescent="0.2">
      <c r="A3" s="60"/>
      <c r="B3" s="13" t="s">
        <v>34</v>
      </c>
      <c r="C3" s="13" t="s">
        <v>35</v>
      </c>
      <c r="D3" s="14" t="s">
        <v>36</v>
      </c>
      <c r="E3" s="14"/>
    </row>
    <row r="4" spans="1:6" s="59" customFormat="1" ht="21" customHeight="1" x14ac:dyDescent="0.2">
      <c r="A4" s="66" t="s">
        <v>7</v>
      </c>
      <c r="B4" s="67" t="s">
        <v>37</v>
      </c>
      <c r="C4" s="67" t="s">
        <v>38</v>
      </c>
      <c r="D4" s="67" t="s">
        <v>39</v>
      </c>
      <c r="E4" s="67" t="s">
        <v>40</v>
      </c>
    </row>
    <row r="5" spans="1:6" s="59" customFormat="1" ht="27.75" x14ac:dyDescent="0.2">
      <c r="A5" s="68" t="s">
        <v>4</v>
      </c>
      <c r="B5" s="69"/>
      <c r="C5" s="69"/>
      <c r="D5" s="69"/>
      <c r="E5" s="69"/>
    </row>
    <row r="6" spans="1:6" s="59" customFormat="1" x14ac:dyDescent="0.2">
      <c r="A6" s="70">
        <v>1</v>
      </c>
      <c r="B6" s="71" t="s">
        <v>41</v>
      </c>
      <c r="C6" s="72">
        <v>20000000</v>
      </c>
      <c r="D6" s="72">
        <v>9042203</v>
      </c>
      <c r="E6" s="73" t="s">
        <v>19</v>
      </c>
    </row>
    <row r="7" spans="1:6" s="59" customFormat="1" x14ac:dyDescent="0.2">
      <c r="A7" s="70">
        <v>2</v>
      </c>
      <c r="B7" s="71" t="s">
        <v>42</v>
      </c>
      <c r="C7" s="72">
        <v>89450000</v>
      </c>
      <c r="D7" s="72">
        <v>104268409.81999999</v>
      </c>
      <c r="E7" s="73" t="s">
        <v>19</v>
      </c>
    </row>
    <row r="8" spans="1:6" s="59" customFormat="1" x14ac:dyDescent="0.2">
      <c r="A8" s="70">
        <v>3</v>
      </c>
      <c r="B8" s="71" t="s">
        <v>43</v>
      </c>
      <c r="C8" s="72">
        <v>15950000</v>
      </c>
      <c r="D8" s="72">
        <v>3173564</v>
      </c>
      <c r="E8" s="73" t="s">
        <v>19</v>
      </c>
    </row>
    <row r="9" spans="1:6" s="59" customFormat="1" ht="48" x14ac:dyDescent="0.2">
      <c r="A9" s="70">
        <v>4</v>
      </c>
      <c r="B9" s="74" t="s">
        <v>44</v>
      </c>
      <c r="C9" s="72">
        <v>20000000</v>
      </c>
      <c r="D9" s="72">
        <v>4663395</v>
      </c>
      <c r="E9" s="73" t="s">
        <v>19</v>
      </c>
    </row>
    <row r="10" spans="1:6" s="59" customFormat="1" x14ac:dyDescent="0.2">
      <c r="A10" s="70">
        <v>5</v>
      </c>
      <c r="B10" s="71" t="s">
        <v>45</v>
      </c>
      <c r="C10" s="72">
        <v>11000000</v>
      </c>
      <c r="D10" s="72">
        <v>3320052.44</v>
      </c>
      <c r="E10" s="73" t="s">
        <v>19</v>
      </c>
    </row>
    <row r="11" spans="1:6" x14ac:dyDescent="0.2">
      <c r="A11" s="75"/>
      <c r="B11" s="76" t="s">
        <v>46</v>
      </c>
      <c r="C11" s="77">
        <f>SUM(C6:C10)</f>
        <v>156400000</v>
      </c>
      <c r="D11" s="78">
        <f>SUM(D6:D10)</f>
        <v>124467624.25999999</v>
      </c>
      <c r="E11" s="79" t="s">
        <v>47</v>
      </c>
    </row>
    <row r="12" spans="1:6" ht="27.75" x14ac:dyDescent="0.2">
      <c r="A12" s="68" t="s">
        <v>48</v>
      </c>
      <c r="B12" s="71"/>
      <c r="C12" s="71"/>
      <c r="D12" s="72"/>
      <c r="E12" s="72"/>
    </row>
    <row r="13" spans="1:6" x14ac:dyDescent="0.2">
      <c r="A13" s="80">
        <v>1</v>
      </c>
      <c r="B13" s="71" t="s">
        <v>49</v>
      </c>
      <c r="C13" s="72">
        <v>5928000</v>
      </c>
      <c r="D13" s="72">
        <v>4774084</v>
      </c>
      <c r="E13" s="72"/>
    </row>
    <row r="14" spans="1:6" x14ac:dyDescent="0.2">
      <c r="A14" s="80">
        <v>2</v>
      </c>
      <c r="B14" s="71" t="s">
        <v>50</v>
      </c>
      <c r="C14" s="72">
        <v>444000</v>
      </c>
      <c r="D14" s="72">
        <v>1044534</v>
      </c>
      <c r="E14" s="72"/>
    </row>
    <row r="15" spans="1:6" x14ac:dyDescent="0.2">
      <c r="A15" s="81"/>
      <c r="B15" s="76" t="s">
        <v>46</v>
      </c>
      <c r="C15" s="77">
        <f>SUM(C13:C14)</f>
        <v>6372000</v>
      </c>
      <c r="D15" s="77">
        <f>SUM(D13:D14)</f>
        <v>5818618</v>
      </c>
      <c r="E15" s="79" t="s">
        <v>47</v>
      </c>
    </row>
    <row r="16" spans="1:6" ht="27.75" x14ac:dyDescent="0.2">
      <c r="A16" s="68" t="s">
        <v>51</v>
      </c>
      <c r="B16" s="68"/>
      <c r="C16" s="68"/>
      <c r="D16" s="68"/>
      <c r="E16" s="68"/>
    </row>
    <row r="17" spans="1:5" x14ac:dyDescent="0.2">
      <c r="A17" s="80">
        <v>1</v>
      </c>
      <c r="B17" s="71" t="s">
        <v>52</v>
      </c>
      <c r="C17" s="72">
        <v>3547200</v>
      </c>
      <c r="D17" s="72">
        <v>2656135</v>
      </c>
      <c r="E17" s="72"/>
    </row>
    <row r="18" spans="1:5" x14ac:dyDescent="0.2">
      <c r="A18" s="80">
        <v>2</v>
      </c>
      <c r="B18" s="71" t="s">
        <v>53</v>
      </c>
      <c r="C18" s="72">
        <v>648000</v>
      </c>
      <c r="D18" s="72">
        <v>8761</v>
      </c>
      <c r="E18" s="72"/>
    </row>
    <row r="19" spans="1:5" x14ac:dyDescent="0.2">
      <c r="A19" s="80">
        <v>3</v>
      </c>
      <c r="B19" s="71" t="s">
        <v>54</v>
      </c>
      <c r="C19" s="72">
        <v>2238000</v>
      </c>
      <c r="D19" s="72">
        <v>1053700</v>
      </c>
      <c r="E19" s="72"/>
    </row>
    <row r="20" spans="1:5" x14ac:dyDescent="0.2">
      <c r="A20" s="81"/>
      <c r="B20" s="76" t="s">
        <v>46</v>
      </c>
      <c r="C20" s="82">
        <f>SUM(C16:C19)</f>
        <v>6433200</v>
      </c>
      <c r="D20" s="82">
        <f>SUM(D16:D19)</f>
        <v>3718596</v>
      </c>
      <c r="E20" s="79" t="s">
        <v>47</v>
      </c>
    </row>
    <row r="21" spans="1:5" x14ac:dyDescent="0.2">
      <c r="A21" s="71"/>
      <c r="B21" s="71"/>
      <c r="C21" s="71"/>
      <c r="D21" s="72"/>
      <c r="E21" s="72"/>
    </row>
    <row r="22" spans="1:5" x14ac:dyDescent="0.2">
      <c r="A22" s="71"/>
      <c r="B22" s="71"/>
      <c r="C22" s="71"/>
      <c r="D22" s="72"/>
      <c r="E22" s="72"/>
    </row>
    <row r="23" spans="1:5" x14ac:dyDescent="0.2">
      <c r="A23" s="71"/>
      <c r="B23" s="71"/>
      <c r="C23" s="71"/>
      <c r="D23" s="72"/>
      <c r="E23" s="72"/>
    </row>
    <row r="24" spans="1:5" x14ac:dyDescent="0.2">
      <c r="A24" s="71"/>
      <c r="B24" s="71"/>
      <c r="C24" s="71"/>
      <c r="D24" s="72"/>
      <c r="E24" s="72"/>
    </row>
    <row r="25" spans="1:5" x14ac:dyDescent="0.2">
      <c r="A25" s="71"/>
      <c r="B25" s="71"/>
      <c r="C25" s="71"/>
      <c r="D25" s="72"/>
      <c r="E25" s="72"/>
    </row>
    <row r="26" spans="1:5" x14ac:dyDescent="0.2">
      <c r="A26" s="71"/>
      <c r="B26" s="71"/>
      <c r="C26" s="71"/>
      <c r="D26" s="72"/>
      <c r="E26" s="72"/>
    </row>
    <row r="27" spans="1:5" x14ac:dyDescent="0.2">
      <c r="A27" s="71"/>
      <c r="B27" s="71"/>
      <c r="C27" s="71"/>
      <c r="D27" s="72"/>
      <c r="E27" s="72"/>
    </row>
    <row r="28" spans="1:5" x14ac:dyDescent="0.2">
      <c r="A28" s="71"/>
      <c r="B28" s="71"/>
      <c r="C28" s="71"/>
      <c r="D28" s="72"/>
      <c r="E28" s="72"/>
    </row>
    <row r="29" spans="1:5" x14ac:dyDescent="0.2">
      <c r="A29" s="71"/>
      <c r="B29" s="71"/>
      <c r="C29" s="71"/>
      <c r="D29" s="72"/>
      <c r="E29" s="72"/>
    </row>
    <row r="30" spans="1:5" x14ac:dyDescent="0.2">
      <c r="A30" s="71"/>
      <c r="B30" s="71"/>
      <c r="C30" s="71"/>
      <c r="D30" s="72"/>
      <c r="E30" s="72"/>
    </row>
    <row r="31" spans="1:5" x14ac:dyDescent="0.2">
      <c r="A31" s="71"/>
      <c r="B31" s="71"/>
      <c r="C31" s="71"/>
      <c r="D31" s="72"/>
      <c r="E31" s="72"/>
    </row>
    <row r="32" spans="1:5" x14ac:dyDescent="0.2">
      <c r="A32" s="71"/>
      <c r="B32" s="71"/>
      <c r="C32" s="71"/>
      <c r="D32" s="72"/>
      <c r="E32" s="72"/>
    </row>
    <row r="33" spans="1:5" x14ac:dyDescent="0.2">
      <c r="A33" s="71"/>
      <c r="B33" s="71"/>
      <c r="C33" s="71"/>
      <c r="D33" s="72"/>
      <c r="E33" s="72"/>
    </row>
    <row r="34" spans="1:5" x14ac:dyDescent="0.2">
      <c r="A34" s="71"/>
      <c r="B34" s="71"/>
      <c r="C34" s="71"/>
      <c r="D34" s="72"/>
      <c r="E34" s="72"/>
    </row>
    <row r="35" spans="1:5" x14ac:dyDescent="0.2">
      <c r="A35" s="71"/>
      <c r="B35" s="71"/>
      <c r="C35" s="71"/>
      <c r="D35" s="72"/>
      <c r="E35" s="72"/>
    </row>
    <row r="36" spans="1:5" x14ac:dyDescent="0.2">
      <c r="A36" s="71"/>
      <c r="B36" s="71"/>
      <c r="C36" s="71"/>
      <c r="D36" s="72"/>
      <c r="E36" s="72"/>
    </row>
    <row r="37" spans="1:5" x14ac:dyDescent="0.2">
      <c r="A37" s="71"/>
      <c r="B37" s="71"/>
      <c r="C37" s="71"/>
      <c r="D37" s="72"/>
      <c r="E37" s="72"/>
    </row>
    <row r="38" spans="1:5" x14ac:dyDescent="0.2">
      <c r="A38" s="71"/>
      <c r="B38" s="71"/>
      <c r="C38" s="71"/>
      <c r="D38" s="72"/>
      <c r="E38" s="72"/>
    </row>
    <row r="39" spans="1:5" x14ac:dyDescent="0.2">
      <c r="A39" s="71"/>
      <c r="B39" s="71"/>
      <c r="C39" s="71"/>
      <c r="D39" s="72"/>
      <c r="E39" s="72"/>
    </row>
    <row r="40" spans="1:5" x14ac:dyDescent="0.2">
      <c r="A40" s="71"/>
      <c r="B40" s="71"/>
      <c r="C40" s="71"/>
      <c r="D40" s="72"/>
      <c r="E40" s="72"/>
    </row>
    <row r="41" spans="1:5" x14ac:dyDescent="0.2">
      <c r="A41" s="71"/>
      <c r="B41" s="71"/>
      <c r="C41" s="71"/>
      <c r="D41" s="72"/>
      <c r="E41" s="72"/>
    </row>
    <row r="42" spans="1:5" x14ac:dyDescent="0.2">
      <c r="A42" s="71"/>
      <c r="B42" s="71"/>
      <c r="C42" s="71"/>
      <c r="D42" s="72"/>
      <c r="E42" s="72"/>
    </row>
    <row r="43" spans="1:5" x14ac:dyDescent="0.2">
      <c r="A43" s="71"/>
      <c r="B43" s="71"/>
      <c r="C43" s="71"/>
      <c r="D43" s="72"/>
      <c r="E43" s="72"/>
    </row>
    <row r="44" spans="1:5" x14ac:dyDescent="0.2">
      <c r="A44" s="71"/>
      <c r="B44" s="71"/>
      <c r="C44" s="71"/>
      <c r="D44" s="72"/>
      <c r="E44" s="72"/>
    </row>
    <row r="45" spans="1:5" x14ac:dyDescent="0.2">
      <c r="A45" s="71"/>
      <c r="B45" s="71"/>
      <c r="C45" s="71"/>
      <c r="D45" s="72"/>
      <c r="E45" s="72"/>
    </row>
    <row r="46" spans="1:5" x14ac:dyDescent="0.2">
      <c r="A46" s="71"/>
      <c r="B46" s="71"/>
      <c r="C46" s="71"/>
      <c r="D46" s="72"/>
      <c r="E46" s="72"/>
    </row>
    <row r="47" spans="1:5" x14ac:dyDescent="0.2">
      <c r="A47" s="71"/>
      <c r="B47" s="71"/>
      <c r="C47" s="71"/>
      <c r="D47" s="72"/>
      <c r="E47" s="72"/>
    </row>
    <row r="48" spans="1:5" x14ac:dyDescent="0.2">
      <c r="A48" s="71"/>
      <c r="B48" s="71"/>
      <c r="C48" s="71"/>
      <c r="D48" s="72"/>
      <c r="E48" s="72"/>
    </row>
    <row r="49" spans="1:5" x14ac:dyDescent="0.2">
      <c r="A49" s="71"/>
      <c r="B49" s="71"/>
      <c r="C49" s="71"/>
      <c r="D49" s="72"/>
      <c r="E49" s="72"/>
    </row>
    <row r="50" spans="1:5" x14ac:dyDescent="0.2">
      <c r="A50" s="71"/>
      <c r="B50" s="71"/>
      <c r="C50" s="71"/>
      <c r="D50" s="72"/>
      <c r="E50" s="72"/>
    </row>
    <row r="51" spans="1:5" x14ac:dyDescent="0.2">
      <c r="A51" s="71"/>
      <c r="B51" s="71"/>
      <c r="C51" s="71"/>
      <c r="D51" s="72"/>
      <c r="E51" s="72"/>
    </row>
    <row r="52" spans="1:5" s="59" customFormat="1" x14ac:dyDescent="0.2"/>
    <row r="53" spans="1:5" s="59" customFormat="1" x14ac:dyDescent="0.2"/>
    <row r="54" spans="1:5" s="59" customFormat="1" x14ac:dyDescent="0.2"/>
    <row r="55" spans="1:5" s="59" customFormat="1" x14ac:dyDescent="0.2"/>
    <row r="56" spans="1:5" s="59" customFormat="1" x14ac:dyDescent="0.2"/>
    <row r="57" spans="1:5" s="59" customFormat="1" x14ac:dyDescent="0.2"/>
    <row r="58" spans="1:5" s="59" customFormat="1" x14ac:dyDescent="0.2"/>
    <row r="59" spans="1:5" s="59" customFormat="1" x14ac:dyDescent="0.2"/>
    <row r="60" spans="1:5" s="59" customFormat="1" x14ac:dyDescent="0.2"/>
    <row r="61" spans="1:5" s="59" customFormat="1" x14ac:dyDescent="0.2"/>
    <row r="62" spans="1:5" s="59" customFormat="1" x14ac:dyDescent="0.2"/>
    <row r="63" spans="1:5" s="59" customFormat="1" x14ac:dyDescent="0.2"/>
    <row r="64" spans="1:5" s="59" customFormat="1" x14ac:dyDescent="0.2"/>
    <row r="65" s="59" customFormat="1" x14ac:dyDescent="0.2"/>
    <row r="66" s="59" customFormat="1" x14ac:dyDescent="0.2"/>
    <row r="67" s="59" customFormat="1" x14ac:dyDescent="0.2"/>
    <row r="68" s="59" customFormat="1" x14ac:dyDescent="0.2"/>
    <row r="69" s="59" customFormat="1" x14ac:dyDescent="0.2"/>
    <row r="70" s="59" customFormat="1" x14ac:dyDescent="0.2"/>
    <row r="71" s="59" customFormat="1" x14ac:dyDescent="0.2"/>
    <row r="72" s="59" customFormat="1" x14ac:dyDescent="0.2"/>
    <row r="73" s="59" customFormat="1" x14ac:dyDescent="0.2"/>
    <row r="74" s="59" customFormat="1" x14ac:dyDescent="0.2"/>
    <row r="75" s="59" customFormat="1" x14ac:dyDescent="0.2"/>
    <row r="76" s="59" customFormat="1" x14ac:dyDescent="0.2"/>
    <row r="77" s="59" customFormat="1" x14ac:dyDescent="0.2"/>
    <row r="78" s="59" customFormat="1" x14ac:dyDescent="0.2"/>
    <row r="79" s="59" customFormat="1" x14ac:dyDescent="0.2"/>
    <row r="80" s="59" customFormat="1" x14ac:dyDescent="0.2"/>
    <row r="81" s="59" customFormat="1" x14ac:dyDescent="0.2"/>
    <row r="82" s="59" customFormat="1" x14ac:dyDescent="0.2"/>
    <row r="83" s="59" customFormat="1" x14ac:dyDescent="0.2"/>
    <row r="84" s="59" customFormat="1" x14ac:dyDescent="0.2"/>
    <row r="85" s="59" customFormat="1" x14ac:dyDescent="0.2"/>
    <row r="86" s="59" customFormat="1" x14ac:dyDescent="0.2"/>
    <row r="87" s="59" customFormat="1" x14ac:dyDescent="0.2"/>
    <row r="88" s="59" customFormat="1" x14ac:dyDescent="0.2"/>
    <row r="89" s="59" customFormat="1" x14ac:dyDescent="0.2"/>
    <row r="90" s="59" customFormat="1" x14ac:dyDescent="0.2"/>
    <row r="91" s="59" customFormat="1" x14ac:dyDescent="0.2"/>
    <row r="92" s="59" customFormat="1" x14ac:dyDescent="0.2"/>
    <row r="93" s="59" customFormat="1" x14ac:dyDescent="0.2"/>
    <row r="94" s="59" customFormat="1" x14ac:dyDescent="0.2"/>
    <row r="95" s="59" customFormat="1" x14ac:dyDescent="0.2"/>
    <row r="96" s="59" customFormat="1" x14ac:dyDescent="0.2"/>
    <row r="97" s="59" customFormat="1" x14ac:dyDescent="0.2"/>
    <row r="98" s="59" customFormat="1" x14ac:dyDescent="0.2"/>
    <row r="99" s="59" customFormat="1" x14ac:dyDescent="0.2"/>
    <row r="100" s="59" customFormat="1" x14ac:dyDescent="0.2"/>
    <row r="101" s="59" customFormat="1" x14ac:dyDescent="0.2"/>
    <row r="102" s="59" customFormat="1" x14ac:dyDescent="0.2"/>
    <row r="103" s="59" customFormat="1" x14ac:dyDescent="0.2"/>
    <row r="104" s="59" customFormat="1" x14ac:dyDescent="0.2"/>
    <row r="105" s="59" customFormat="1" x14ac:dyDescent="0.2"/>
    <row r="106" s="59" customFormat="1" x14ac:dyDescent="0.2"/>
    <row r="107" s="59" customFormat="1" x14ac:dyDescent="0.2"/>
    <row r="108" s="59" customFormat="1" x14ac:dyDescent="0.2"/>
    <row r="109" s="59" customFormat="1" x14ac:dyDescent="0.2"/>
    <row r="110" s="59" customFormat="1" x14ac:dyDescent="0.2"/>
    <row r="111" s="59" customFormat="1" x14ac:dyDescent="0.2"/>
    <row r="112" s="59" customFormat="1" x14ac:dyDescent="0.2"/>
    <row r="113" s="59" customFormat="1" x14ac:dyDescent="0.2"/>
    <row r="114" s="59" customFormat="1" x14ac:dyDescent="0.2"/>
    <row r="115" s="59" customFormat="1" x14ac:dyDescent="0.2"/>
    <row r="116" s="59" customFormat="1" x14ac:dyDescent="0.2"/>
    <row r="117" s="59" customFormat="1" x14ac:dyDescent="0.2"/>
    <row r="118" s="59" customFormat="1" x14ac:dyDescent="0.2"/>
    <row r="119" s="59" customFormat="1" x14ac:dyDescent="0.2"/>
    <row r="120" s="59" customFormat="1" x14ac:dyDescent="0.2"/>
    <row r="121" s="59" customFormat="1" x14ac:dyDescent="0.2"/>
    <row r="122" s="59" customFormat="1" x14ac:dyDescent="0.2"/>
    <row r="123" s="59" customFormat="1" x14ac:dyDescent="0.2"/>
    <row r="124" s="59" customFormat="1" x14ac:dyDescent="0.2"/>
    <row r="125" s="59" customFormat="1" x14ac:dyDescent="0.2"/>
    <row r="126" s="59" customFormat="1" x14ac:dyDescent="0.2"/>
    <row r="127" s="59" customFormat="1" x14ac:dyDescent="0.2"/>
    <row r="128" s="59" customFormat="1" x14ac:dyDescent="0.2"/>
    <row r="129" s="59" customFormat="1" x14ac:dyDescent="0.2"/>
    <row r="130" s="59" customFormat="1" x14ac:dyDescent="0.2"/>
    <row r="131" s="59" customFormat="1" x14ac:dyDescent="0.2"/>
    <row r="132" s="59" customFormat="1" x14ac:dyDescent="0.2"/>
    <row r="133" s="59" customFormat="1" x14ac:dyDescent="0.2"/>
    <row r="134" s="59" customFormat="1" x14ac:dyDescent="0.2"/>
    <row r="135" s="59" customFormat="1" x14ac:dyDescent="0.2"/>
    <row r="136" s="59" customFormat="1" x14ac:dyDescent="0.2"/>
    <row r="137" s="59" customFormat="1" x14ac:dyDescent="0.2"/>
    <row r="138" s="59" customFormat="1" x14ac:dyDescent="0.2"/>
    <row r="139" s="59" customFormat="1" x14ac:dyDescent="0.2"/>
    <row r="140" s="59" customFormat="1" x14ac:dyDescent="0.2"/>
    <row r="141" s="59" customFormat="1" x14ac:dyDescent="0.2"/>
    <row r="142" s="59" customFormat="1" x14ac:dyDescent="0.2"/>
    <row r="143" s="59" customFormat="1" x14ac:dyDescent="0.2"/>
    <row r="144" s="59" customFormat="1" x14ac:dyDescent="0.2"/>
    <row r="145" s="59" customFormat="1" x14ac:dyDescent="0.2"/>
    <row r="146" s="59" customFormat="1" x14ac:dyDescent="0.2"/>
    <row r="147" s="59" customFormat="1" x14ac:dyDescent="0.2"/>
    <row r="148" s="59" customFormat="1" x14ac:dyDescent="0.2"/>
    <row r="149" s="59" customFormat="1" x14ac:dyDescent="0.2"/>
    <row r="150" s="59" customFormat="1" x14ac:dyDescent="0.2"/>
    <row r="151" s="59" customFormat="1" x14ac:dyDescent="0.2"/>
    <row r="152" s="59" customFormat="1" x14ac:dyDescent="0.2"/>
    <row r="153" s="59" customFormat="1" x14ac:dyDescent="0.2"/>
    <row r="154" s="59" customFormat="1" x14ac:dyDescent="0.2"/>
    <row r="155" s="59" customFormat="1" x14ac:dyDescent="0.2"/>
    <row r="156" s="59" customFormat="1" x14ac:dyDescent="0.2"/>
    <row r="157" s="59" customFormat="1" x14ac:dyDescent="0.2"/>
    <row r="158" s="59" customFormat="1" x14ac:dyDescent="0.2"/>
    <row r="159" s="59" customFormat="1" x14ac:dyDescent="0.2"/>
    <row r="160" s="59" customFormat="1" x14ac:dyDescent="0.2"/>
    <row r="161" s="59" customFormat="1" x14ac:dyDescent="0.2"/>
    <row r="162" s="59" customFormat="1" x14ac:dyDescent="0.2"/>
    <row r="163" s="59" customFormat="1" x14ac:dyDescent="0.2"/>
    <row r="164" s="59" customFormat="1" x14ac:dyDescent="0.2"/>
    <row r="165" s="59" customFormat="1" x14ac:dyDescent="0.2"/>
    <row r="166" s="59" customFormat="1" x14ac:dyDescent="0.2"/>
    <row r="167" s="59" customFormat="1" x14ac:dyDescent="0.2"/>
    <row r="168" s="59" customFormat="1" x14ac:dyDescent="0.2"/>
    <row r="169" s="59" customFormat="1" x14ac:dyDescent="0.2"/>
    <row r="170" s="59" customFormat="1" x14ac:dyDescent="0.2"/>
    <row r="171" s="59" customFormat="1" x14ac:dyDescent="0.2"/>
    <row r="172" s="59" customFormat="1" x14ac:dyDescent="0.2"/>
    <row r="173" s="59" customFormat="1" x14ac:dyDescent="0.2"/>
    <row r="174" s="59" customFormat="1" x14ac:dyDescent="0.2"/>
    <row r="175" s="59" customFormat="1" x14ac:dyDescent="0.2"/>
    <row r="176" s="59" customFormat="1" x14ac:dyDescent="0.2"/>
    <row r="177" s="59" customFormat="1" x14ac:dyDescent="0.2"/>
    <row r="178" s="59" customFormat="1" x14ac:dyDescent="0.2"/>
    <row r="179" s="59" customFormat="1" x14ac:dyDescent="0.2"/>
    <row r="180" s="59" customFormat="1" x14ac:dyDescent="0.2"/>
    <row r="181" s="59" customFormat="1" x14ac:dyDescent="0.2"/>
    <row r="182" s="59" customFormat="1" x14ac:dyDescent="0.2"/>
    <row r="183" s="59" customFormat="1" x14ac:dyDescent="0.2"/>
    <row r="184" s="59" customFormat="1" x14ac:dyDescent="0.2"/>
    <row r="185" s="59" customFormat="1" x14ac:dyDescent="0.2"/>
    <row r="186" s="59" customFormat="1" x14ac:dyDescent="0.2"/>
    <row r="187" s="59" customFormat="1" x14ac:dyDescent="0.2"/>
    <row r="188" s="59" customFormat="1" x14ac:dyDescent="0.2"/>
    <row r="189" s="59" customFormat="1" x14ac:dyDescent="0.2"/>
    <row r="190" s="59" customFormat="1" x14ac:dyDescent="0.2"/>
    <row r="191" s="59" customFormat="1" x14ac:dyDescent="0.2"/>
    <row r="192" s="59" customFormat="1" x14ac:dyDescent="0.2"/>
    <row r="193" s="59" customFormat="1" x14ac:dyDescent="0.2"/>
    <row r="194" s="59" customFormat="1" x14ac:dyDescent="0.2"/>
    <row r="195" s="59" customFormat="1" x14ac:dyDescent="0.2"/>
    <row r="196" s="59" customFormat="1" x14ac:dyDescent="0.2"/>
    <row r="197" s="59" customFormat="1" x14ac:dyDescent="0.2"/>
    <row r="198" s="59" customFormat="1" x14ac:dyDescent="0.2"/>
    <row r="199" s="59" customFormat="1" x14ac:dyDescent="0.2"/>
    <row r="200" s="59" customFormat="1" x14ac:dyDescent="0.2"/>
    <row r="201" s="59" customFormat="1" x14ac:dyDescent="0.2"/>
    <row r="202" s="59" customFormat="1" x14ac:dyDescent="0.2"/>
    <row r="203" s="59" customFormat="1" x14ac:dyDescent="0.2"/>
    <row r="204" s="59" customFormat="1" x14ac:dyDescent="0.2"/>
    <row r="205" s="59" customFormat="1" x14ac:dyDescent="0.2"/>
    <row r="206" s="59" customFormat="1" x14ac:dyDescent="0.2"/>
    <row r="207" s="59" customFormat="1" x14ac:dyDescent="0.2"/>
    <row r="208" s="59" customFormat="1" x14ac:dyDescent="0.2"/>
    <row r="209" s="59" customFormat="1" x14ac:dyDescent="0.2"/>
    <row r="210" s="59" customFormat="1" x14ac:dyDescent="0.2"/>
    <row r="211" s="59" customFormat="1" x14ac:dyDescent="0.2"/>
    <row r="212" s="59" customFormat="1" x14ac:dyDescent="0.2"/>
    <row r="213" s="59" customFormat="1" x14ac:dyDescent="0.2"/>
    <row r="214" s="59" customFormat="1" x14ac:dyDescent="0.2"/>
    <row r="215" s="59" customFormat="1" x14ac:dyDescent="0.2"/>
    <row r="216" s="59" customFormat="1" x14ac:dyDescent="0.2"/>
    <row r="217" s="59" customFormat="1" x14ac:dyDescent="0.2"/>
    <row r="218" s="59" customFormat="1" x14ac:dyDescent="0.2"/>
    <row r="219" s="59" customFormat="1" x14ac:dyDescent="0.2"/>
    <row r="220" s="59" customFormat="1" x14ac:dyDescent="0.2"/>
    <row r="221" s="59" customFormat="1" x14ac:dyDescent="0.2"/>
    <row r="222" s="59" customFormat="1" x14ac:dyDescent="0.2"/>
    <row r="223" s="59" customFormat="1" x14ac:dyDescent="0.2"/>
    <row r="224" s="59" customFormat="1" x14ac:dyDescent="0.2"/>
    <row r="225" s="59" customFormat="1" x14ac:dyDescent="0.2"/>
    <row r="226" s="59" customFormat="1" x14ac:dyDescent="0.2"/>
    <row r="227" s="59" customFormat="1" x14ac:dyDescent="0.2"/>
    <row r="228" s="59" customFormat="1" x14ac:dyDescent="0.2"/>
    <row r="229" s="59" customFormat="1" x14ac:dyDescent="0.2"/>
    <row r="230" s="59" customFormat="1" x14ac:dyDescent="0.2"/>
    <row r="231" s="59" customFormat="1" x14ac:dyDescent="0.2"/>
    <row r="232" s="59" customFormat="1" x14ac:dyDescent="0.2"/>
    <row r="233" s="59" customFormat="1" x14ac:dyDescent="0.2"/>
    <row r="234" s="59" customFormat="1" x14ac:dyDescent="0.2"/>
    <row r="235" s="59" customFormat="1" x14ac:dyDescent="0.2"/>
    <row r="236" s="59" customFormat="1" x14ac:dyDescent="0.2"/>
    <row r="237" s="59" customFormat="1" x14ac:dyDescent="0.2"/>
    <row r="238" s="59" customFormat="1" x14ac:dyDescent="0.2"/>
    <row r="239" s="59" customFormat="1" x14ac:dyDescent="0.2"/>
    <row r="240" s="59" customFormat="1" x14ac:dyDescent="0.2"/>
    <row r="241" s="59" customFormat="1" x14ac:dyDescent="0.2"/>
    <row r="242" s="59" customFormat="1" x14ac:dyDescent="0.2"/>
    <row r="243" s="59" customFormat="1" x14ac:dyDescent="0.2"/>
    <row r="244" s="59" customFormat="1" x14ac:dyDescent="0.2"/>
    <row r="245" s="59" customFormat="1" x14ac:dyDescent="0.2"/>
    <row r="246" s="59" customFormat="1" x14ac:dyDescent="0.2"/>
    <row r="247" s="59" customFormat="1" x14ac:dyDescent="0.2"/>
    <row r="248" s="59" customFormat="1" x14ac:dyDescent="0.2"/>
    <row r="249" s="59" customFormat="1" x14ac:dyDescent="0.2"/>
    <row r="250" s="59" customFormat="1" x14ac:dyDescent="0.2"/>
    <row r="251" s="59" customFormat="1" x14ac:dyDescent="0.2"/>
    <row r="252" s="59" customFormat="1" x14ac:dyDescent="0.2"/>
    <row r="253" s="59" customFormat="1" x14ac:dyDescent="0.2"/>
    <row r="254" s="59" customFormat="1" x14ac:dyDescent="0.2"/>
    <row r="255" s="59" customFormat="1" x14ac:dyDescent="0.2"/>
    <row r="256" s="59" customFormat="1" x14ac:dyDescent="0.2"/>
    <row r="257" s="59" customFormat="1" x14ac:dyDescent="0.2"/>
    <row r="258" s="59" customFormat="1" x14ac:dyDescent="0.2"/>
    <row r="259" s="59" customFormat="1" x14ac:dyDescent="0.2"/>
  </sheetData>
  <mergeCells count="2">
    <mergeCell ref="A1:A3"/>
    <mergeCell ref="C1:D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8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2.6.2</vt:lpstr>
      <vt:lpstr>รายละเอียด 2.6.2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2022-06-20T09:06:38Z</dcterms:created>
  <dcterms:modified xsi:type="dcterms:W3CDTF">2022-06-20T09:06:45Z</dcterms:modified>
</cp:coreProperties>
</file>