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G109" i="2" s="1"/>
  <c r="E109" i="2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E82" i="2"/>
  <c r="G82" i="2" s="1"/>
  <c r="G81" i="2"/>
  <c r="G79" i="2"/>
  <c r="F79" i="2"/>
  <c r="E79" i="2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F58" i="2"/>
  <c r="G58" i="2" s="1"/>
  <c r="E58" i="2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G27" i="2"/>
  <c r="F27" i="2"/>
  <c r="E27" i="2"/>
  <c r="G26" i="2"/>
  <c r="G25" i="2"/>
  <c r="G24" i="2"/>
  <c r="G23" i="2"/>
  <c r="G22" i="2"/>
  <c r="G21" i="2"/>
  <c r="G20" i="2"/>
  <c r="G19" i="2"/>
  <c r="G18" i="2"/>
  <c r="G17" i="2"/>
  <c r="F15" i="2"/>
  <c r="F128" i="2" s="1"/>
  <c r="G14" i="2"/>
  <c r="G13" i="2"/>
  <c r="F13" i="2"/>
  <c r="E13" i="2"/>
  <c r="E15" i="2" s="1"/>
  <c r="G12" i="2"/>
  <c r="G11" i="2"/>
  <c r="G10" i="2"/>
  <c r="G9" i="2"/>
  <c r="G8" i="2"/>
  <c r="G7" i="2"/>
  <c r="G6" i="2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G19" i="1" s="1"/>
  <c r="E19" i="1"/>
  <c r="E39" i="1" s="1"/>
  <c r="G18" i="1"/>
  <c r="G38" i="1" s="1"/>
  <c r="H17" i="1"/>
  <c r="I17" i="1" s="1"/>
  <c r="G17" i="1"/>
  <c r="G37" i="1" s="1"/>
  <c r="G16" i="1"/>
  <c r="H16" i="1" s="1"/>
  <c r="I16" i="1" s="1"/>
  <c r="H15" i="1"/>
  <c r="I15" i="1" s="1"/>
  <c r="G15" i="1"/>
  <c r="G35" i="1" s="1"/>
  <c r="G14" i="1"/>
  <c r="H14" i="1" s="1"/>
  <c r="I14" i="1" s="1"/>
  <c r="H13" i="1"/>
  <c r="I13" i="1" s="1"/>
  <c r="G13" i="1"/>
  <c r="G33" i="1" s="1"/>
  <c r="G12" i="1"/>
  <c r="G32" i="1" s="1"/>
  <c r="H11" i="1"/>
  <c r="I11" i="1" s="1"/>
  <c r="G11" i="1"/>
  <c r="G31" i="1" s="1"/>
  <c r="G10" i="1"/>
  <c r="G30" i="1" s="1"/>
  <c r="H9" i="1"/>
  <c r="I9" i="1" s="1"/>
  <c r="G9" i="1"/>
  <c r="G29" i="1" s="1"/>
  <c r="G8" i="1"/>
  <c r="H8" i="1" s="1"/>
  <c r="I8" i="1" s="1"/>
  <c r="H7" i="1"/>
  <c r="I7" i="1" s="1"/>
  <c r="G7" i="1"/>
  <c r="G27" i="1" s="1"/>
  <c r="G6" i="1"/>
  <c r="H6" i="1" s="1"/>
  <c r="I6" i="1" s="1"/>
  <c r="H5" i="1"/>
  <c r="I5" i="1" s="1"/>
  <c r="G5" i="1"/>
  <c r="G25" i="1" s="1"/>
  <c r="H19" i="1" l="1"/>
  <c r="I19" i="1" s="1"/>
  <c r="G39" i="1"/>
  <c r="E128" i="2"/>
  <c r="G128" i="2" s="1"/>
  <c r="G15" i="2"/>
  <c r="H12" i="1"/>
  <c r="I12" i="1" s="1"/>
  <c r="G28" i="1"/>
  <c r="G36" i="1"/>
  <c r="F39" i="1"/>
  <c r="H10" i="1"/>
  <c r="I10" i="1" s="1"/>
  <c r="H18" i="1"/>
  <c r="I18" i="1" s="1"/>
  <c r="G26" i="1"/>
  <c r="G34" i="1"/>
</calcChain>
</file>

<file path=xl/sharedStrings.xml><?xml version="1.0" encoding="utf-8"?>
<sst xmlns="http://schemas.openxmlformats.org/spreadsheetml/2006/main" count="342" uniqueCount="217">
  <si>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</si>
  <si>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</si>
  <si>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</si>
  <si>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</si>
  <si>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</si>
  <si>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</si>
  <si>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</si>
  <si>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</si>
  <si>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</si>
  <si>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</si>
  <si>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</si>
  <si>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</si>
  <si>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</si>
  <si>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</si>
  <si>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</si>
  <si>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</si>
  <si>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</si>
  <si>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</si>
  <si>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</si>
  <si>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</si>
  <si>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</si>
  <si>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</si>
  <si>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</si>
  <si>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</si>
  <si>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</si>
  <si>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</si>
  <si>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</si>
  <si>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</si>
  <si>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</si>
  <si>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</si>
  <si>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</si>
  <si>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</si>
  <si>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</si>
  <si>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</si>
  <si>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</si>
  <si>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</si>
  <si>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</si>
  <si>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</si>
  <si>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</si>
  <si>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</si>
  <si>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</si>
  <si>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</si>
  <si>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</si>
  <si>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</si>
  <si>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</si>
  <si>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</si>
  <si>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ไม่พบหลักฐานในการดำเนินการ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</si>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</sst>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 tint="-4.9989318521683403E-2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theme="8" tint="0.59999389629810485"/>
        <bgColor rgb="FFC5E0B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19" fillId="0" borderId="0"/>
    <xf numFmtId="0" fontId="26" fillId="0" borderId="0"/>
  </cellStyleXfs>
  <cellXfs count="2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2" fontId="4" fillId="6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1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1" fontId="12" fillId="14" borderId="18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10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15" borderId="20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left" vertical="top" wrapText="1"/>
    </xf>
    <xf numFmtId="0" fontId="15" fillId="15" borderId="16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17" fillId="18" borderId="0" xfId="0" applyFont="1" applyFill="1" applyAlignment="1"/>
    <xf numFmtId="0" fontId="18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7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8" borderId="11" xfId="0" applyFont="1" applyFill="1" applyBorder="1" applyAlignment="1">
      <alignment horizontal="center" vertical="top"/>
    </xf>
    <xf numFmtId="0" fontId="20" fillId="6" borderId="0" xfId="1" applyFont="1" applyFill="1" applyAlignment="1">
      <alignment horizontal="left" vertical="top"/>
    </xf>
    <xf numFmtId="0" fontId="21" fillId="6" borderId="5" xfId="1" applyFont="1" applyFill="1" applyBorder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21" fillId="6" borderId="5" xfId="1" applyFont="1" applyFill="1" applyBorder="1" applyAlignment="1">
      <alignment horizontal="right" vertical="top"/>
    </xf>
    <xf numFmtId="0" fontId="22" fillId="6" borderId="5" xfId="1" applyFont="1" applyFill="1" applyBorder="1" applyAlignment="1">
      <alignment horizontal="left" vertical="top"/>
    </xf>
    <xf numFmtId="0" fontId="8" fillId="6" borderId="14" xfId="1" applyFont="1" applyFill="1" applyBorder="1" applyAlignment="1">
      <alignment horizontal="center" vertical="center"/>
    </xf>
    <xf numFmtId="0" fontId="8" fillId="16" borderId="14" xfId="1" applyFont="1" applyFill="1" applyBorder="1" applyAlignment="1">
      <alignment horizontal="center" vertical="center" wrapText="1"/>
    </xf>
    <xf numFmtId="3" fontId="23" fillId="20" borderId="15" xfId="1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0" fontId="8" fillId="21" borderId="21" xfId="1" applyFont="1" applyFill="1" applyBorder="1" applyAlignment="1">
      <alignment horizontal="center" vertical="center"/>
    </xf>
    <xf numFmtId="0" fontId="8" fillId="21" borderId="22" xfId="1" applyFont="1" applyFill="1" applyBorder="1" applyAlignment="1">
      <alignment horizontal="left" vertical="center"/>
    </xf>
    <xf numFmtId="0" fontId="3" fillId="0" borderId="23" xfId="1" applyFont="1" applyBorder="1"/>
    <xf numFmtId="0" fontId="8" fillId="21" borderId="6" xfId="1" applyFont="1" applyFill="1" applyBorder="1" applyAlignment="1">
      <alignment vertical="center"/>
    </xf>
    <xf numFmtId="0" fontId="4" fillId="21" borderId="21" xfId="1" applyFont="1" applyFill="1" applyBorder="1" applyAlignment="1">
      <alignment horizontal="center"/>
    </xf>
    <xf numFmtId="0" fontId="4" fillId="21" borderId="1" xfId="1" applyFont="1" applyFill="1" applyBorder="1" applyAlignment="1">
      <alignment horizontal="center"/>
    </xf>
    <xf numFmtId="0" fontId="8" fillId="21" borderId="18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1" fontId="24" fillId="0" borderId="18" xfId="0" applyNumberFormat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8" fillId="22" borderId="18" xfId="1" applyNumberFormat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4" fillId="0" borderId="18" xfId="1" applyFont="1" applyBorder="1" applyAlignment="1">
      <alignment horizontal="center"/>
    </xf>
    <xf numFmtId="1" fontId="4" fillId="0" borderId="18" xfId="1" applyNumberFormat="1" applyFont="1" applyBorder="1" applyAlignment="1">
      <alignment horizontal="center"/>
    </xf>
    <xf numFmtId="0" fontId="8" fillId="23" borderId="26" xfId="1" applyFont="1" applyFill="1" applyBorder="1" applyAlignment="1">
      <alignment vertical="center"/>
    </xf>
    <xf numFmtId="0" fontId="8" fillId="23" borderId="27" xfId="1" applyFont="1" applyFill="1" applyBorder="1" applyAlignment="1">
      <alignment vertical="center"/>
    </xf>
    <xf numFmtId="0" fontId="8" fillId="23" borderId="18" xfId="1" applyFont="1" applyFill="1" applyBorder="1" applyAlignment="1">
      <alignment horizontal="center"/>
    </xf>
    <xf numFmtId="1" fontId="8" fillId="23" borderId="18" xfId="1" applyNumberFormat="1" applyFont="1" applyFill="1" applyBorder="1" applyAlignment="1">
      <alignment horizontal="center"/>
    </xf>
    <xf numFmtId="2" fontId="8" fillId="24" borderId="18" xfId="1" applyNumberFormat="1" applyFont="1" applyFill="1" applyBorder="1" applyAlignment="1">
      <alignment horizontal="center"/>
    </xf>
    <xf numFmtId="0" fontId="4" fillId="21" borderId="18" xfId="1" applyFont="1" applyFill="1" applyBorder="1" applyAlignment="1">
      <alignment horizontal="center" vertical="center"/>
    </xf>
    <xf numFmtId="0" fontId="8" fillId="21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1" borderId="27" xfId="1" applyFont="1" applyFill="1" applyBorder="1" applyAlignment="1">
      <alignment horizontal="left" vertical="center"/>
    </xf>
    <xf numFmtId="0" fontId="4" fillId="21" borderId="18" xfId="1" applyFont="1" applyFill="1" applyBorder="1" applyAlignment="1">
      <alignment horizontal="center"/>
    </xf>
    <xf numFmtId="0" fontId="4" fillId="21" borderId="25" xfId="1" applyFont="1" applyFill="1" applyBorder="1" applyAlignment="1">
      <alignment horizontal="center"/>
    </xf>
    <xf numFmtId="0" fontId="24" fillId="0" borderId="0" xfId="1" applyFont="1" applyFill="1" applyAlignment="1">
      <alignment horizontal="left" vertical="center" wrapText="1"/>
    </xf>
    <xf numFmtId="0" fontId="24" fillId="0" borderId="27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0" fontId="24" fillId="0" borderId="26" xfId="1" applyFont="1" applyFill="1" applyBorder="1" applyAlignment="1">
      <alignment horizontal="left" vertical="center" wrapText="1"/>
    </xf>
    <xf numFmtId="0" fontId="24" fillId="0" borderId="26" xfId="1" applyFont="1" applyBorder="1" applyAlignment="1">
      <alignment horizontal="left" vertical="center" wrapText="1"/>
    </xf>
    <xf numFmtId="0" fontId="24" fillId="0" borderId="27" xfId="1" applyFont="1" applyBorder="1" applyAlignment="1">
      <alignment vertical="center" wrapText="1"/>
    </xf>
    <xf numFmtId="0" fontId="4" fillId="0" borderId="24" xfId="1" applyFont="1" applyBorder="1" applyAlignment="1">
      <alignment horizontal="center"/>
    </xf>
    <xf numFmtId="1" fontId="20" fillId="0" borderId="25" xfId="1" applyNumberFormat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0" fontId="24" fillId="0" borderId="26" xfId="1" applyFont="1" applyBorder="1" applyAlignment="1">
      <alignment vertical="center"/>
    </xf>
    <xf numFmtId="1" fontId="4" fillId="0" borderId="30" xfId="1" applyNumberFormat="1" applyFont="1" applyBorder="1" applyAlignment="1">
      <alignment horizontal="center"/>
    </xf>
    <xf numFmtId="0" fontId="4" fillId="21" borderId="27" xfId="1" applyFont="1" applyFill="1" applyBorder="1" applyAlignment="1">
      <alignment vertical="center"/>
    </xf>
    <xf numFmtId="0" fontId="24" fillId="0" borderId="18" xfId="1" applyFont="1" applyBorder="1" applyAlignment="1">
      <alignment horizontal="center"/>
    </xf>
    <xf numFmtId="1" fontId="4" fillId="0" borderId="25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24" fillId="0" borderId="26" xfId="1" applyFont="1" applyBorder="1" applyAlignment="1">
      <alignment vertical="center" wrapText="1"/>
    </xf>
    <xf numFmtId="0" fontId="24" fillId="0" borderId="27" xfId="1" applyFont="1" applyBorder="1" applyAlignment="1">
      <alignment horizontal="left" vertical="center" wrapText="1"/>
    </xf>
    <xf numFmtId="0" fontId="24" fillId="0" borderId="26" xfId="1" applyFont="1" applyFill="1" applyBorder="1" applyAlignment="1">
      <alignment vertical="center"/>
    </xf>
    <xf numFmtId="0" fontId="8" fillId="23" borderId="26" xfId="1" applyFont="1" applyFill="1" applyBorder="1" applyAlignment="1">
      <alignment horizontal="left" vertical="center" wrapText="1"/>
    </xf>
    <xf numFmtId="49" fontId="8" fillId="23" borderId="26" xfId="1" applyNumberFormat="1" applyFont="1" applyFill="1" applyBorder="1" applyAlignment="1">
      <alignment vertical="center" wrapText="1"/>
    </xf>
    <xf numFmtId="0" fontId="4" fillId="23" borderId="27" xfId="1" applyFont="1" applyFill="1" applyBorder="1" applyAlignment="1">
      <alignment vertical="center" wrapText="1"/>
    </xf>
    <xf numFmtId="0" fontId="8" fillId="23" borderId="28" xfId="1" applyFont="1" applyFill="1" applyBorder="1" applyAlignment="1">
      <alignment horizontal="center"/>
    </xf>
    <xf numFmtId="1" fontId="8" fillId="23" borderId="28" xfId="1" applyNumberFormat="1" applyFont="1" applyFill="1" applyBorder="1" applyAlignment="1">
      <alignment horizontal="center"/>
    </xf>
    <xf numFmtId="2" fontId="8" fillId="23" borderId="18" xfId="1" applyNumberFormat="1" applyFont="1" applyFill="1" applyBorder="1" applyAlignment="1">
      <alignment horizontal="center"/>
    </xf>
    <xf numFmtId="0" fontId="4" fillId="21" borderId="27" xfId="1" applyFont="1" applyFill="1" applyBorder="1" applyAlignment="1">
      <alignment vertical="center" wrapText="1"/>
    </xf>
    <xf numFmtId="0" fontId="25" fillId="0" borderId="18" xfId="1" applyFont="1" applyFill="1" applyBorder="1" applyAlignment="1">
      <alignment horizontal="center"/>
    </xf>
    <xf numFmtId="0" fontId="4" fillId="0" borderId="26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24" fillId="0" borderId="18" xfId="1" applyFont="1" applyFill="1" applyBorder="1" applyAlignment="1">
      <alignment horizontal="center"/>
    </xf>
    <xf numFmtId="0" fontId="4" fillId="0" borderId="27" xfId="1" applyFont="1" applyFill="1" applyBorder="1" applyAlignment="1">
      <alignment vertical="center" wrapText="1"/>
    </xf>
    <xf numFmtId="0" fontId="8" fillId="21" borderId="25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vertical="center" wrapText="1"/>
    </xf>
    <xf numFmtId="0" fontId="24" fillId="0" borderId="26" xfId="1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31" xfId="2" applyFont="1" applyFill="1" applyBorder="1" applyAlignment="1">
      <alignment vertical="center"/>
    </xf>
    <xf numFmtId="0" fontId="8" fillId="23" borderId="32" xfId="1" applyFont="1" applyFill="1" applyBorder="1" applyAlignment="1">
      <alignment vertical="center"/>
    </xf>
    <xf numFmtId="0" fontId="24" fillId="0" borderId="26" xfId="1" applyFont="1" applyFill="1" applyBorder="1" applyAlignment="1">
      <alignment horizontal="left" vertical="center"/>
    </xf>
    <xf numFmtId="0" fontId="24" fillId="0" borderId="27" xfId="1" applyFont="1" applyFill="1" applyBorder="1" applyAlignment="1">
      <alignment vertical="center"/>
    </xf>
    <xf numFmtId="0" fontId="27" fillId="6" borderId="0" xfId="1" applyFont="1" applyFill="1"/>
    <xf numFmtId="0" fontId="8" fillId="25" borderId="26" xfId="1" applyFont="1" applyFill="1" applyBorder="1" applyAlignment="1">
      <alignment vertical="center"/>
    </xf>
    <xf numFmtId="0" fontId="8" fillId="25" borderId="27" xfId="1" applyFont="1" applyFill="1" applyBorder="1" applyAlignment="1">
      <alignment vertical="center"/>
    </xf>
    <xf numFmtId="0" fontId="8" fillId="25" borderId="18" xfId="1" applyFont="1" applyFill="1" applyBorder="1" applyAlignment="1">
      <alignment horizontal="center"/>
    </xf>
    <xf numFmtId="1" fontId="8" fillId="25" borderId="18" xfId="1" applyNumberFormat="1" applyFont="1" applyFill="1" applyBorder="1" applyAlignment="1">
      <alignment horizontal="center"/>
    </xf>
    <xf numFmtId="2" fontId="8" fillId="25" borderId="18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Border="1"/>
    <xf numFmtId="0" fontId="24" fillId="0" borderId="26" xfId="1" applyFont="1" applyBorder="1"/>
    <xf numFmtId="0" fontId="24" fillId="0" borderId="26" xfId="1" applyFont="1" applyBorder="1" applyAlignment="1">
      <alignment wrapText="1"/>
    </xf>
    <xf numFmtId="0" fontId="24" fillId="0" borderId="26" xfId="0" applyFont="1" applyBorder="1" applyAlignment="1">
      <alignment vertical="center"/>
    </xf>
    <xf numFmtId="0" fontId="24" fillId="0" borderId="26" xfId="0" applyFont="1" applyBorder="1"/>
    <xf numFmtId="1" fontId="8" fillId="23" borderId="25" xfId="1" applyNumberFormat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24" fillId="0" borderId="18" xfId="1" applyFont="1" applyFill="1" applyBorder="1" applyAlignment="1">
      <alignment horizontal="center" vertical="center"/>
    </xf>
    <xf numFmtId="1" fontId="24" fillId="0" borderId="25" xfId="1" applyNumberFormat="1" applyFont="1" applyFill="1" applyBorder="1" applyAlignment="1">
      <alignment horizontal="center"/>
    </xf>
    <xf numFmtId="2" fontId="8" fillId="26" borderId="18" xfId="1" applyNumberFormat="1" applyFont="1" applyFill="1" applyBorder="1" applyAlignment="1">
      <alignment horizontal="center"/>
    </xf>
    <xf numFmtId="1" fontId="24" fillId="0" borderId="18" xfId="1" applyNumberFormat="1" applyFont="1" applyFill="1" applyBorder="1" applyAlignment="1">
      <alignment horizontal="center"/>
    </xf>
    <xf numFmtId="0" fontId="4" fillId="21" borderId="28" xfId="1" applyFont="1" applyFill="1" applyBorder="1" applyAlignment="1">
      <alignment horizontal="center"/>
    </xf>
    <xf numFmtId="0" fontId="4" fillId="21" borderId="29" xfId="1" applyFont="1" applyFill="1" applyBorder="1" applyAlignment="1">
      <alignment horizontal="center"/>
    </xf>
    <xf numFmtId="0" fontId="4" fillId="0" borderId="3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23" borderId="25" xfId="1" applyFont="1" applyFill="1" applyBorder="1" applyAlignment="1">
      <alignment horizontal="left" vertical="center"/>
    </xf>
    <xf numFmtId="0" fontId="3" fillId="0" borderId="27" xfId="1" applyFont="1" applyBorder="1"/>
    <xf numFmtId="0" fontId="24" fillId="0" borderId="26" xfId="0" applyFont="1" applyFill="1" applyBorder="1" applyAlignment="1">
      <alignment vertical="center"/>
    </xf>
    <xf numFmtId="0" fontId="24" fillId="0" borderId="34" xfId="0" applyFont="1" applyFill="1" applyBorder="1"/>
    <xf numFmtId="0" fontId="8" fillId="23" borderId="24" xfId="1" applyFont="1" applyFill="1" applyBorder="1" applyAlignment="1">
      <alignment horizontal="center"/>
    </xf>
    <xf numFmtId="1" fontId="4" fillId="21" borderId="25" xfId="1" applyNumberFormat="1" applyFont="1" applyFill="1" applyBorder="1" applyAlignment="1">
      <alignment horizontal="center"/>
    </xf>
    <xf numFmtId="1" fontId="8" fillId="21" borderId="18" xfId="1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0" fontId="24" fillId="0" borderId="27" xfId="1" applyFont="1" applyFill="1" applyBorder="1" applyAlignment="1">
      <alignment horizontal="left" vertical="center" wrapText="1"/>
    </xf>
    <xf numFmtId="0" fontId="24" fillId="0" borderId="26" xfId="1" applyFont="1" applyFill="1" applyBorder="1"/>
    <xf numFmtId="49" fontId="24" fillId="0" borderId="26" xfId="1" applyNumberFormat="1" applyFont="1" applyFill="1" applyBorder="1"/>
    <xf numFmtId="0" fontId="24" fillId="0" borderId="35" xfId="0" applyFont="1" applyFill="1" applyBorder="1" applyAlignment="1">
      <alignment vertical="center"/>
    </xf>
    <xf numFmtId="49" fontId="24" fillId="0" borderId="26" xfId="0" applyNumberFormat="1" applyFont="1" applyFill="1" applyBorder="1"/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38" xfId="0" applyFont="1" applyFill="1" applyBorder="1"/>
    <xf numFmtId="0" fontId="24" fillId="0" borderId="18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2" fontId="8" fillId="23" borderId="43" xfId="1" applyNumberFormat="1" applyFont="1" applyFill="1" applyBorder="1" applyAlignment="1">
      <alignment horizontal="center"/>
    </xf>
    <xf numFmtId="0" fontId="8" fillId="27" borderId="0" xfId="1" applyFont="1" applyFill="1" applyAlignment="1">
      <alignment horizontal="center" vertical="center"/>
    </xf>
    <xf numFmtId="0" fontId="8" fillId="27" borderId="44" xfId="1" applyFont="1" applyFill="1" applyBorder="1" applyAlignment="1">
      <alignment horizontal="center" vertical="center"/>
    </xf>
    <xf numFmtId="0" fontId="3" fillId="0" borderId="45" xfId="1" applyFont="1" applyBorder="1"/>
    <xf numFmtId="0" fontId="3" fillId="0" borderId="46" xfId="1" applyFont="1" applyBorder="1"/>
    <xf numFmtId="1" fontId="8" fillId="27" borderId="47" xfId="1" applyNumberFormat="1" applyFont="1" applyFill="1" applyBorder="1" applyAlignment="1">
      <alignment horizontal="center"/>
    </xf>
    <xf numFmtId="2" fontId="8" fillId="27" borderId="48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8" fillId="0" borderId="0" xfId="1" applyFont="1"/>
  </cellXfs>
  <cellStyles count="3">
    <cellStyle name="Normal" xfId="0" builtinId="0"/>
    <cellStyle name="Normal 4 2" xfId="1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16384" width="12.625" style="8"/>
  </cols>
  <sheetData>
    <row r="1" spans="1:36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48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3" t="s">
        <v>17</v>
      </c>
      <c r="I4" s="23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632</v>
      </c>
      <c r="F5" s="30">
        <v>654</v>
      </c>
      <c r="G5" s="31">
        <f>IFERROR(IF(E5&gt;0,ROUND((E5/F5)*100,2),"N/A"),0)</f>
        <v>96.64</v>
      </c>
      <c r="H5" s="32">
        <f t="shared" ref="H5:H19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1">IF(H5=5,"ü","û")</f>
        <v>ü</v>
      </c>
      <c r="J5" s="34">
        <v>97.4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8">
        <v>2</v>
      </c>
      <c r="B6" s="39" t="s">
        <v>24</v>
      </c>
      <c r="C6" s="40"/>
      <c r="D6" s="41">
        <v>92.5</v>
      </c>
      <c r="E6" s="42">
        <v>588</v>
      </c>
      <c r="F6" s="42">
        <v>607</v>
      </c>
      <c r="G6" s="43">
        <f t="shared" ref="G6:G19" si="2">IFERROR(IF(E6&gt;0,ROUND((E6/F6)*100,2),"N/A"),0)</f>
        <v>96.87</v>
      </c>
      <c r="H6" s="44">
        <f t="shared" si="0"/>
        <v>5</v>
      </c>
      <c r="I6" s="45" t="str">
        <f t="shared" si="1"/>
        <v>ü</v>
      </c>
      <c r="J6" s="46">
        <v>97.36</v>
      </c>
      <c r="K6" s="35" t="s">
        <v>22</v>
      </c>
      <c r="L6" s="36"/>
      <c r="M6" s="47" t="s">
        <v>25</v>
      </c>
      <c r="N6" s="47" t="s">
        <v>26</v>
      </c>
      <c r="O6" s="47" t="s">
        <v>27</v>
      </c>
      <c r="P6" s="47" t="s">
        <v>28</v>
      </c>
      <c r="Q6" s="47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48">
        <v>3</v>
      </c>
      <c r="B7" s="39" t="s">
        <v>30</v>
      </c>
      <c r="C7" s="40"/>
      <c r="D7" s="41">
        <v>92.5</v>
      </c>
      <c r="E7" s="42">
        <v>730</v>
      </c>
      <c r="F7" s="42">
        <v>765</v>
      </c>
      <c r="G7" s="43">
        <f t="shared" si="2"/>
        <v>95.42</v>
      </c>
      <c r="H7" s="44">
        <f t="shared" si="0"/>
        <v>5</v>
      </c>
      <c r="I7" s="45" t="str">
        <f t="shared" si="1"/>
        <v>ü</v>
      </c>
      <c r="J7" s="46">
        <v>96.21</v>
      </c>
      <c r="K7" s="35" t="s">
        <v>22</v>
      </c>
      <c r="L7" s="36"/>
      <c r="M7" s="49">
        <v>91.5</v>
      </c>
      <c r="N7" s="49">
        <v>91.75</v>
      </c>
      <c r="O7" s="49">
        <v>92</v>
      </c>
      <c r="P7" s="49">
        <v>92.25</v>
      </c>
      <c r="Q7" s="49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55000000000000004">
      <c r="A8" s="38">
        <v>4</v>
      </c>
      <c r="B8" s="50" t="s">
        <v>31</v>
      </c>
      <c r="C8" s="40"/>
      <c r="D8" s="41">
        <v>92.5</v>
      </c>
      <c r="E8" s="51">
        <v>836</v>
      </c>
      <c r="F8" s="42">
        <v>871</v>
      </c>
      <c r="G8" s="43">
        <f>IFERROR(IF(E8&gt;0,ROUND((E8/F8)*100,2),"N/A"),0)</f>
        <v>95.98</v>
      </c>
      <c r="H8" s="44">
        <f t="shared" si="0"/>
        <v>5</v>
      </c>
      <c r="I8" s="45" t="str">
        <f t="shared" si="1"/>
        <v>ü</v>
      </c>
      <c r="J8" s="46">
        <v>97.47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3.25" customHeight="1" x14ac:dyDescent="0.4">
      <c r="A9" s="48">
        <v>5</v>
      </c>
      <c r="B9" s="50" t="s">
        <v>32</v>
      </c>
      <c r="C9" s="40"/>
      <c r="D9" s="41">
        <v>92.5</v>
      </c>
      <c r="E9" s="42">
        <v>283</v>
      </c>
      <c r="F9" s="42">
        <v>304</v>
      </c>
      <c r="G9" s="43">
        <f t="shared" si="2"/>
        <v>93.09</v>
      </c>
      <c r="H9" s="44">
        <f t="shared" si="0"/>
        <v>5</v>
      </c>
      <c r="I9" s="45" t="str">
        <f t="shared" si="1"/>
        <v>ü</v>
      </c>
      <c r="J9" s="46">
        <v>96.05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3.25" customHeight="1" x14ac:dyDescent="0.55000000000000004">
      <c r="A10" s="38">
        <v>6</v>
      </c>
      <c r="B10" s="50" t="s">
        <v>33</v>
      </c>
      <c r="C10" s="40"/>
      <c r="D10" s="41">
        <v>92.5</v>
      </c>
      <c r="E10" s="42">
        <v>480</v>
      </c>
      <c r="F10" s="42">
        <v>499</v>
      </c>
      <c r="G10" s="43">
        <f t="shared" si="2"/>
        <v>96.19</v>
      </c>
      <c r="H10" s="44">
        <f t="shared" si="0"/>
        <v>5</v>
      </c>
      <c r="I10" s="45" t="str">
        <f t="shared" si="1"/>
        <v>ü</v>
      </c>
      <c r="J10" s="46">
        <v>99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48">
        <v>7</v>
      </c>
      <c r="B11" s="50" t="s">
        <v>34</v>
      </c>
      <c r="C11" s="40"/>
      <c r="D11" s="41">
        <v>92.5</v>
      </c>
      <c r="E11" s="42">
        <v>238</v>
      </c>
      <c r="F11" s="42">
        <v>248</v>
      </c>
      <c r="G11" s="43">
        <f t="shared" si="2"/>
        <v>95.97</v>
      </c>
      <c r="H11" s="44">
        <f t="shared" si="0"/>
        <v>5</v>
      </c>
      <c r="I11" s="45" t="str">
        <f t="shared" si="1"/>
        <v>ü</v>
      </c>
      <c r="J11" s="46">
        <v>97.18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38">
        <v>8</v>
      </c>
      <c r="B12" s="50" t="s">
        <v>35</v>
      </c>
      <c r="C12" s="40"/>
      <c r="D12" s="41">
        <v>92.5</v>
      </c>
      <c r="E12" s="42">
        <v>117</v>
      </c>
      <c r="F12" s="42">
        <v>122</v>
      </c>
      <c r="G12" s="43">
        <f t="shared" si="2"/>
        <v>95.9</v>
      </c>
      <c r="H12" s="44">
        <f t="shared" si="0"/>
        <v>5</v>
      </c>
      <c r="I12" s="45" t="str">
        <f t="shared" si="1"/>
        <v>ü</v>
      </c>
      <c r="J12" s="46">
        <v>99.18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48">
        <v>9</v>
      </c>
      <c r="B13" s="50" t="s">
        <v>36</v>
      </c>
      <c r="C13" s="40"/>
      <c r="D13" s="41">
        <v>92.5</v>
      </c>
      <c r="E13" s="42">
        <v>280</v>
      </c>
      <c r="F13" s="42">
        <v>287</v>
      </c>
      <c r="G13" s="43">
        <f t="shared" si="2"/>
        <v>97.56</v>
      </c>
      <c r="H13" s="44">
        <f t="shared" si="0"/>
        <v>5</v>
      </c>
      <c r="I13" s="45" t="str">
        <f t="shared" si="1"/>
        <v>ü</v>
      </c>
      <c r="J13" s="46">
        <v>97.56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38">
        <v>10</v>
      </c>
      <c r="B14" s="50" t="s">
        <v>37</v>
      </c>
      <c r="C14" s="40"/>
      <c r="D14" s="41">
        <v>92.5</v>
      </c>
      <c r="E14" s="42">
        <v>713</v>
      </c>
      <c r="F14" s="42">
        <v>738</v>
      </c>
      <c r="G14" s="43">
        <f t="shared" si="2"/>
        <v>96.61</v>
      </c>
      <c r="H14" s="44">
        <f t="shared" si="0"/>
        <v>5</v>
      </c>
      <c r="I14" s="45" t="str">
        <f t="shared" si="1"/>
        <v>ü</v>
      </c>
      <c r="J14" s="46">
        <v>97.15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48">
        <v>11</v>
      </c>
      <c r="B15" s="50" t="s">
        <v>38</v>
      </c>
      <c r="C15" s="40"/>
      <c r="D15" s="41">
        <v>92.5</v>
      </c>
      <c r="E15" s="42">
        <v>99</v>
      </c>
      <c r="F15" s="42">
        <v>106</v>
      </c>
      <c r="G15" s="43">
        <f t="shared" si="2"/>
        <v>93.4</v>
      </c>
      <c r="H15" s="44">
        <f t="shared" si="0"/>
        <v>5</v>
      </c>
      <c r="I15" s="45" t="str">
        <f t="shared" si="1"/>
        <v>ü</v>
      </c>
      <c r="J15" s="46">
        <v>95.28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55000000000000004">
      <c r="A16" s="38">
        <v>12</v>
      </c>
      <c r="B16" s="50" t="s">
        <v>39</v>
      </c>
      <c r="C16" s="40"/>
      <c r="D16" s="41">
        <v>92.5</v>
      </c>
      <c r="E16" s="42">
        <v>784</v>
      </c>
      <c r="F16" s="42">
        <v>799</v>
      </c>
      <c r="G16" s="43">
        <f t="shared" si="2"/>
        <v>98.12</v>
      </c>
      <c r="H16" s="44">
        <f t="shared" si="0"/>
        <v>5</v>
      </c>
      <c r="I16" s="45" t="str">
        <f t="shared" si="1"/>
        <v>ü</v>
      </c>
      <c r="J16" s="46">
        <v>98.75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7" ht="23.25" customHeight="1" x14ac:dyDescent="0.4">
      <c r="A17" s="48">
        <v>13</v>
      </c>
      <c r="B17" s="50" t="s">
        <v>40</v>
      </c>
      <c r="C17" s="40"/>
      <c r="D17" s="41">
        <v>92.5</v>
      </c>
      <c r="E17" s="42">
        <v>198</v>
      </c>
      <c r="F17" s="42">
        <v>202</v>
      </c>
      <c r="G17" s="43">
        <f>IFERROR(IF(E17&gt;0,ROUND((E17/F17)*100,2),"N/A"),0)</f>
        <v>98.02</v>
      </c>
      <c r="H17" s="44">
        <f t="shared" si="0"/>
        <v>5</v>
      </c>
      <c r="I17" s="45" t="str">
        <f t="shared" si="1"/>
        <v>ü</v>
      </c>
      <c r="J17" s="46">
        <v>98.51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 ht="23.25" customHeight="1" x14ac:dyDescent="0.55000000000000004">
      <c r="A18" s="38">
        <v>14</v>
      </c>
      <c r="B18" s="50" t="s">
        <v>41</v>
      </c>
      <c r="C18" s="40"/>
      <c r="D18" s="41">
        <v>92.5</v>
      </c>
      <c r="E18" s="42">
        <v>630</v>
      </c>
      <c r="F18" s="42">
        <v>649</v>
      </c>
      <c r="G18" s="43">
        <f t="shared" si="2"/>
        <v>97.07</v>
      </c>
      <c r="H18" s="44">
        <f t="shared" si="0"/>
        <v>5</v>
      </c>
      <c r="I18" s="45" t="str">
        <f t="shared" si="1"/>
        <v>ü</v>
      </c>
      <c r="J18" s="46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7" ht="24" customHeight="1" x14ac:dyDescent="0.4">
      <c r="A19" s="52" t="s">
        <v>42</v>
      </c>
      <c r="B19" s="53"/>
      <c r="C19" s="54"/>
      <c r="D19" s="55">
        <v>92.5</v>
      </c>
      <c r="E19" s="56">
        <f>SUM(E5:E18)</f>
        <v>6608</v>
      </c>
      <c r="F19" s="56">
        <f>SUM(F5:F18)</f>
        <v>6851</v>
      </c>
      <c r="G19" s="57">
        <f t="shared" si="2"/>
        <v>96.45</v>
      </c>
      <c r="H19" s="58">
        <f t="shared" si="0"/>
        <v>5</v>
      </c>
      <c r="I19" s="59" t="str">
        <f t="shared" si="1"/>
        <v>ü</v>
      </c>
      <c r="J19" s="60"/>
      <c r="K19" s="6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ht="24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7" ht="55.5" x14ac:dyDescent="0.4">
      <c r="A21" s="61" t="s">
        <v>43</v>
      </c>
      <c r="B21" s="61"/>
      <c r="C21" s="62" t="s">
        <v>44</v>
      </c>
      <c r="D21" s="62"/>
      <c r="E21" s="62"/>
      <c r="F21" s="62"/>
      <c r="G21" s="63" t="s">
        <v>2</v>
      </c>
      <c r="H21" s="64" t="s">
        <v>45</v>
      </c>
      <c r="I21" s="64" t="s">
        <v>18</v>
      </c>
      <c r="J21" s="65" t="s">
        <v>19</v>
      </c>
      <c r="K21" s="66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7" ht="34.5" customHeight="1" x14ac:dyDescent="0.4">
      <c r="A22" s="67"/>
      <c r="B22" s="67"/>
      <c r="C22" s="68"/>
      <c r="D22" s="68"/>
      <c r="E22" s="68"/>
      <c r="F22" s="68"/>
      <c r="G22" s="69">
        <v>2</v>
      </c>
      <c r="H22" s="70">
        <v>2</v>
      </c>
      <c r="I22" s="71" t="str">
        <f>IF(H22=5,"ü","û")</f>
        <v>û</v>
      </c>
      <c r="J22" s="72">
        <v>2</v>
      </c>
      <c r="K22" s="72" t="s">
        <v>46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s="75" customFormat="1" ht="24" customHeight="1" x14ac:dyDescent="0.75">
      <c r="A23" s="73" t="s">
        <v>47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ht="24" customHeight="1" x14ac:dyDescent="0.4">
      <c r="A24" s="36" t="str">
        <f>A4</f>
        <v>ลำดับ</v>
      </c>
      <c r="B24" s="7" t="str">
        <f>B4</f>
        <v>หน่วยงาน</v>
      </c>
      <c r="C24" s="7" t="e">
        <f>#REF!</f>
        <v>#REF!</v>
      </c>
      <c r="D24" s="7" t="str">
        <f>D4</f>
        <v>เป้าหมาย</v>
      </c>
      <c r="E24" s="7" t="str">
        <f>E4</f>
        <v>จำนวนนักศึกษาที่ลงทะเบียนต่อเนื่อง 
1 ใน 4 ของหลักสูตร</v>
      </c>
      <c r="F24" s="7" t="str">
        <f t="shared" ref="A24:L39" si="3">F4</f>
        <v>จำนวนนักศึกษาแรกเข้าทั้งหมด</v>
      </c>
      <c r="G24" s="7" t="str">
        <f t="shared" si="3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7" ht="24" customHeight="1" x14ac:dyDescent="0.4">
      <c r="A25" s="36">
        <f t="shared" si="3"/>
        <v>1</v>
      </c>
      <c r="B25" s="7" t="s">
        <v>48</v>
      </c>
      <c r="C25" s="7">
        <f t="shared" si="3"/>
        <v>0</v>
      </c>
      <c r="D25" s="7">
        <f t="shared" si="3"/>
        <v>92.5</v>
      </c>
      <c r="E25" s="7">
        <f t="shared" si="3"/>
        <v>632</v>
      </c>
      <c r="F25" s="7">
        <f t="shared" si="3"/>
        <v>654</v>
      </c>
      <c r="G25" s="7">
        <f t="shared" si="3"/>
        <v>96.64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7" ht="24" customHeight="1" x14ac:dyDescent="0.4">
      <c r="A26" s="36">
        <f t="shared" si="3"/>
        <v>2</v>
      </c>
      <c r="B26" s="7" t="s">
        <v>49</v>
      </c>
      <c r="C26" s="7">
        <f t="shared" si="3"/>
        <v>0</v>
      </c>
      <c r="D26" s="7">
        <f t="shared" si="3"/>
        <v>92.5</v>
      </c>
      <c r="E26" s="7">
        <f t="shared" si="3"/>
        <v>588</v>
      </c>
      <c r="F26" s="7">
        <f t="shared" si="3"/>
        <v>607</v>
      </c>
      <c r="G26" s="7">
        <f t="shared" si="3"/>
        <v>96.87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24" customHeight="1" x14ac:dyDescent="0.4">
      <c r="A27" s="36">
        <f t="shared" si="3"/>
        <v>3</v>
      </c>
      <c r="B27" s="7" t="s">
        <v>50</v>
      </c>
      <c r="C27" s="7">
        <f t="shared" si="3"/>
        <v>0</v>
      </c>
      <c r="D27" s="7">
        <f t="shared" si="3"/>
        <v>92.5</v>
      </c>
      <c r="E27" s="7">
        <f t="shared" si="3"/>
        <v>730</v>
      </c>
      <c r="F27" s="7">
        <f t="shared" si="3"/>
        <v>765</v>
      </c>
      <c r="G27" s="7">
        <f t="shared" si="3"/>
        <v>95.42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ht="24" customHeight="1" x14ac:dyDescent="0.4">
      <c r="A28" s="36">
        <f t="shared" si="3"/>
        <v>4</v>
      </c>
      <c r="B28" s="7" t="s">
        <v>51</v>
      </c>
      <c r="C28" s="7">
        <f t="shared" si="3"/>
        <v>0</v>
      </c>
      <c r="D28" s="7">
        <f t="shared" si="3"/>
        <v>92.5</v>
      </c>
      <c r="E28" s="7">
        <f t="shared" si="3"/>
        <v>836</v>
      </c>
      <c r="F28" s="7">
        <f t="shared" si="3"/>
        <v>871</v>
      </c>
      <c r="G28" s="7">
        <f t="shared" si="3"/>
        <v>95.98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7" ht="24" customHeight="1" x14ac:dyDescent="0.4">
      <c r="A29" s="36">
        <f t="shared" si="3"/>
        <v>5</v>
      </c>
      <c r="B29" s="7" t="s">
        <v>52</v>
      </c>
      <c r="C29" s="7">
        <f t="shared" si="3"/>
        <v>0</v>
      </c>
      <c r="D29" s="7">
        <f t="shared" si="3"/>
        <v>92.5</v>
      </c>
      <c r="E29" s="7">
        <f t="shared" si="3"/>
        <v>283</v>
      </c>
      <c r="F29" s="7">
        <f t="shared" si="3"/>
        <v>304</v>
      </c>
      <c r="G29" s="7">
        <f t="shared" si="3"/>
        <v>93.09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7" ht="24" customHeight="1" x14ac:dyDescent="0.4">
      <c r="A30" s="36">
        <f t="shared" si="3"/>
        <v>6</v>
      </c>
      <c r="B30" s="7" t="s">
        <v>53</v>
      </c>
      <c r="C30" s="7">
        <f t="shared" si="3"/>
        <v>0</v>
      </c>
      <c r="D30" s="7">
        <f t="shared" si="3"/>
        <v>92.5</v>
      </c>
      <c r="E30" s="7">
        <f t="shared" si="3"/>
        <v>480</v>
      </c>
      <c r="F30" s="7">
        <f t="shared" si="3"/>
        <v>499</v>
      </c>
      <c r="G30" s="7">
        <f t="shared" si="3"/>
        <v>96.19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7" ht="24" customHeight="1" x14ac:dyDescent="0.4">
      <c r="A31" s="36">
        <f t="shared" si="3"/>
        <v>7</v>
      </c>
      <c r="B31" s="7" t="s">
        <v>54</v>
      </c>
      <c r="C31" s="7">
        <f t="shared" si="3"/>
        <v>0</v>
      </c>
      <c r="D31" s="7">
        <f t="shared" si="3"/>
        <v>92.5</v>
      </c>
      <c r="E31" s="7">
        <f t="shared" si="3"/>
        <v>238</v>
      </c>
      <c r="F31" s="7">
        <f t="shared" si="3"/>
        <v>248</v>
      </c>
      <c r="G31" s="7">
        <f t="shared" si="3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ht="24" customHeight="1" x14ac:dyDescent="0.4">
      <c r="A32" s="36">
        <f t="shared" si="3"/>
        <v>8</v>
      </c>
      <c r="B32" s="7" t="s">
        <v>55</v>
      </c>
      <c r="C32" s="7">
        <f t="shared" si="3"/>
        <v>0</v>
      </c>
      <c r="D32" s="7">
        <f t="shared" si="3"/>
        <v>92.5</v>
      </c>
      <c r="E32" s="7">
        <f t="shared" si="3"/>
        <v>117</v>
      </c>
      <c r="F32" s="7">
        <f t="shared" si="3"/>
        <v>122</v>
      </c>
      <c r="G32" s="7">
        <f t="shared" si="3"/>
        <v>95.9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36">
        <f t="shared" si="3"/>
        <v>9</v>
      </c>
      <c r="B33" s="7" t="s">
        <v>56</v>
      </c>
      <c r="C33" s="7">
        <f t="shared" si="3"/>
        <v>0</v>
      </c>
      <c r="D33" s="7">
        <f t="shared" si="3"/>
        <v>92.5</v>
      </c>
      <c r="E33" s="7">
        <f t="shared" si="3"/>
        <v>280</v>
      </c>
      <c r="F33" s="7">
        <f t="shared" si="3"/>
        <v>287</v>
      </c>
      <c r="G33" s="7">
        <f t="shared" si="3"/>
        <v>97.56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36">
        <f t="shared" si="3"/>
        <v>10</v>
      </c>
      <c r="B34" s="7" t="s">
        <v>57</v>
      </c>
      <c r="C34" s="7">
        <f t="shared" si="3"/>
        <v>0</v>
      </c>
      <c r="D34" s="7">
        <f t="shared" si="3"/>
        <v>92.5</v>
      </c>
      <c r="E34" s="7">
        <f t="shared" si="3"/>
        <v>713</v>
      </c>
      <c r="F34" s="7">
        <f t="shared" si="3"/>
        <v>738</v>
      </c>
      <c r="G34" s="7">
        <f t="shared" si="3"/>
        <v>96.61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36">
        <f t="shared" si="3"/>
        <v>11</v>
      </c>
      <c r="B35" s="7" t="s">
        <v>58</v>
      </c>
      <c r="C35" s="7">
        <f t="shared" si="3"/>
        <v>0</v>
      </c>
      <c r="D35" s="7">
        <f t="shared" si="3"/>
        <v>92.5</v>
      </c>
      <c r="E35" s="7">
        <f t="shared" si="3"/>
        <v>99</v>
      </c>
      <c r="F35" s="7">
        <f t="shared" si="3"/>
        <v>106</v>
      </c>
      <c r="G35" s="7">
        <f t="shared" si="3"/>
        <v>93.4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36">
        <f t="shared" si="3"/>
        <v>12</v>
      </c>
      <c r="B36" s="7" t="s">
        <v>59</v>
      </c>
      <c r="C36" s="7">
        <f t="shared" si="3"/>
        <v>0</v>
      </c>
      <c r="D36" s="7">
        <f t="shared" si="3"/>
        <v>92.5</v>
      </c>
      <c r="E36" s="7">
        <f t="shared" si="3"/>
        <v>784</v>
      </c>
      <c r="F36" s="7">
        <f t="shared" si="3"/>
        <v>799</v>
      </c>
      <c r="G36" s="7">
        <f t="shared" si="3"/>
        <v>98.12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36">
        <f t="shared" si="3"/>
        <v>13</v>
      </c>
      <c r="B37" s="7" t="s">
        <v>60</v>
      </c>
      <c r="C37" s="7">
        <f t="shared" si="3"/>
        <v>0</v>
      </c>
      <c r="D37" s="7">
        <f t="shared" si="3"/>
        <v>92.5</v>
      </c>
      <c r="E37" s="7">
        <f t="shared" si="3"/>
        <v>198</v>
      </c>
      <c r="F37" s="7">
        <f t="shared" si="3"/>
        <v>202</v>
      </c>
      <c r="G37" s="7">
        <f t="shared" si="3"/>
        <v>98.02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36">
        <f t="shared" si="3"/>
        <v>14</v>
      </c>
      <c r="B38" s="7" t="s">
        <v>61</v>
      </c>
      <c r="C38" s="7">
        <f t="shared" si="3"/>
        <v>0</v>
      </c>
      <c r="D38" s="7">
        <f t="shared" si="3"/>
        <v>92.5</v>
      </c>
      <c r="E38" s="7">
        <f t="shared" si="3"/>
        <v>630</v>
      </c>
      <c r="F38" s="7">
        <f t="shared" si="3"/>
        <v>649</v>
      </c>
      <c r="G38" s="7">
        <f t="shared" si="3"/>
        <v>97.07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36" t="str">
        <f t="shared" si="3"/>
        <v>ระดับมหาวิทยาลัย</v>
      </c>
      <c r="B39" s="7" t="s">
        <v>62</v>
      </c>
      <c r="C39" s="7">
        <f t="shared" si="3"/>
        <v>0</v>
      </c>
      <c r="D39" s="7">
        <f t="shared" si="3"/>
        <v>92.5</v>
      </c>
      <c r="E39" s="7">
        <f t="shared" si="3"/>
        <v>6608</v>
      </c>
      <c r="F39" s="7">
        <f t="shared" si="3"/>
        <v>6851</v>
      </c>
      <c r="G39" s="7">
        <f t="shared" si="3"/>
        <v>96.45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3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3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A140" s="3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A141" s="3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A142" s="3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A143" s="3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A144" s="3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4">
      <c r="A145" s="3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4">
      <c r="A146" s="3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4">
      <c r="A147" s="3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4">
      <c r="A148" s="3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4">
      <c r="A149" s="3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4">
      <c r="A150" s="3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4">
      <c r="A151" s="3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4">
      <c r="A152" s="3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4">
      <c r="A153" s="3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4">
      <c r="A154" s="3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4">
      <c r="A155" s="3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4">
      <c r="A156" s="3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4">
      <c r="A157" s="3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4">
      <c r="A158" s="3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4">
      <c r="A159" s="3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4">
      <c r="A160" s="3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4">
      <c r="A161" s="3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4">
      <c r="A162" s="3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4">
      <c r="A163" s="3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4">
      <c r="A164" s="3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4">
      <c r="A165" s="3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4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4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4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4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4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4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4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4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4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4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4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4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4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4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4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4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4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4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4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4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4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4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4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4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4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4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4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4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4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4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4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4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4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4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4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4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4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4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4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4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4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4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4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4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4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4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4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4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4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4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4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4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4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4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4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4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4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4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4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4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4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4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4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4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4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4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4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4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4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4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4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4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4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4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24" customHeight="1" x14ac:dyDescent="0.4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24" customHeight="1" x14ac:dyDescent="0.4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24" customHeight="1" x14ac:dyDescent="0.4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24" customHeight="1" x14ac:dyDescent="0.4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24" customHeight="1" x14ac:dyDescent="0.4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24" customHeight="1" x14ac:dyDescent="0.4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24" customHeight="1" x14ac:dyDescent="0.4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24" customHeight="1" x14ac:dyDescent="0.4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24" customHeight="1" x14ac:dyDescent="0.4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24" customHeight="1" x14ac:dyDescent="0.4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24" customHeight="1" x14ac:dyDescent="0.4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24" customHeight="1" x14ac:dyDescent="0.4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24" customHeight="1" x14ac:dyDescent="0.4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24" customHeight="1" x14ac:dyDescent="0.4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24" customHeight="1" x14ac:dyDescent="0.4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24" customHeight="1" x14ac:dyDescent="0.4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24" customHeight="1" x14ac:dyDescent="0.4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24" customHeight="1" x14ac:dyDescent="0.4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24" customHeight="1" x14ac:dyDescent="0.4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24" customHeight="1" x14ac:dyDescent="0.4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24" customHeight="1" x14ac:dyDescent="0.4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24" customHeight="1" x14ac:dyDescent="0.4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24" customHeight="1" x14ac:dyDescent="0.4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24" customHeight="1" x14ac:dyDescent="0.4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24" customHeight="1" x14ac:dyDescent="0.4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24" customHeight="1" x14ac:dyDescent="0.4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24" customHeight="1" x14ac:dyDescent="0.4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24" customHeight="1" x14ac:dyDescent="0.4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24" customHeight="1" x14ac:dyDescent="0.4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24" customHeight="1" x14ac:dyDescent="0.4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24" customHeight="1" x14ac:dyDescent="0.4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24" customHeight="1" x14ac:dyDescent="0.4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24" customHeight="1" x14ac:dyDescent="0.4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24" customHeight="1" x14ac:dyDescent="0.4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24" customHeight="1" x14ac:dyDescent="0.4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24" customHeight="1" x14ac:dyDescent="0.4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24" customHeight="1" x14ac:dyDescent="0.4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24" customHeight="1" x14ac:dyDescent="0.4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24" customHeight="1" x14ac:dyDescent="0.4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24" customHeight="1" x14ac:dyDescent="0.4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24" customHeight="1" x14ac:dyDescent="0.4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24" customHeight="1" x14ac:dyDescent="0.4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24" customHeight="1" x14ac:dyDescent="0.4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24" customHeight="1" x14ac:dyDescent="0.4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24" customHeight="1" x14ac:dyDescent="0.4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24" customHeight="1" x14ac:dyDescent="0.4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24" customHeight="1" x14ac:dyDescent="0.4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24" customHeight="1" x14ac:dyDescent="0.4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24" customHeight="1" x14ac:dyDescent="0.4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24" customHeight="1" x14ac:dyDescent="0.4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24" customHeight="1" x14ac:dyDescent="0.4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24" customHeight="1" x14ac:dyDescent="0.4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24" customHeight="1" x14ac:dyDescent="0.4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24" customHeight="1" x14ac:dyDescent="0.4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24" customHeight="1" x14ac:dyDescent="0.4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24" customHeight="1" x14ac:dyDescent="0.4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24" customHeight="1" x14ac:dyDescent="0.4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24" customHeight="1" x14ac:dyDescent="0.4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24" customHeight="1" x14ac:dyDescent="0.4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24" customHeight="1" x14ac:dyDescent="0.4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24" customHeight="1" x14ac:dyDescent="0.4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24" customHeight="1" x14ac:dyDescent="0.4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24" customHeight="1" x14ac:dyDescent="0.4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24" customHeight="1" x14ac:dyDescent="0.4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24" customHeight="1" x14ac:dyDescent="0.4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24" customHeight="1" x14ac:dyDescent="0.4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24" customHeight="1" x14ac:dyDescent="0.4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24" customHeight="1" x14ac:dyDescent="0.4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24" customHeight="1" x14ac:dyDescent="0.4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24" customHeight="1" x14ac:dyDescent="0.4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24" customHeight="1" x14ac:dyDescent="0.4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24" customHeight="1" x14ac:dyDescent="0.4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24" customHeight="1" x14ac:dyDescent="0.4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24" customHeight="1" x14ac:dyDescent="0.4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24" customHeight="1" x14ac:dyDescent="0.4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24" customHeight="1" x14ac:dyDescent="0.4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24" customHeight="1" x14ac:dyDescent="0.4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24" customHeight="1" x14ac:dyDescent="0.4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24" customHeight="1" x14ac:dyDescent="0.4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24" customHeight="1" x14ac:dyDescent="0.4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24" customHeight="1" x14ac:dyDescent="0.4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24" customHeight="1" x14ac:dyDescent="0.4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24" customHeight="1" x14ac:dyDescent="0.4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24" customHeight="1" x14ac:dyDescent="0.4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24" customHeight="1" x14ac:dyDescent="0.4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24" customHeight="1" x14ac:dyDescent="0.4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24" customHeight="1" x14ac:dyDescent="0.4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24" customHeight="1" x14ac:dyDescent="0.4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24" customHeight="1" x14ac:dyDescent="0.4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24" customHeight="1" x14ac:dyDescent="0.4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24" customHeight="1" x14ac:dyDescent="0.4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24" customHeight="1" x14ac:dyDescent="0.4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24" customHeight="1" x14ac:dyDescent="0.4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24" customHeight="1" x14ac:dyDescent="0.4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24" customHeight="1" x14ac:dyDescent="0.4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24" customHeight="1" x14ac:dyDescent="0.4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24" customHeight="1" x14ac:dyDescent="0.4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24" customHeight="1" x14ac:dyDescent="0.4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24" customHeight="1" x14ac:dyDescent="0.4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24" customHeight="1" x14ac:dyDescent="0.4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2:36" ht="24" customHeight="1" x14ac:dyDescent="0.4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2:36" ht="24" customHeight="1" x14ac:dyDescent="0.4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2:36" ht="24" customHeight="1" x14ac:dyDescent="0.4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2:36" ht="24" customHeight="1" x14ac:dyDescent="0.4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2:36" ht="24" customHeight="1" x14ac:dyDescent="0.4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2:36" ht="24" customHeight="1" x14ac:dyDescent="0.4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ht="24" customHeight="1" x14ac:dyDescent="0.4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2:36" ht="24" customHeight="1" x14ac:dyDescent="0.4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2:36" ht="24" customHeight="1" x14ac:dyDescent="0.4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2:36" ht="24" customHeight="1" x14ac:dyDescent="0.4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2:36" ht="24" customHeight="1" x14ac:dyDescent="0.4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2:36" ht="24" customHeight="1" x14ac:dyDescent="0.4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2:36" ht="24" customHeight="1" x14ac:dyDescent="0.4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2:36" ht="24" customHeight="1" x14ac:dyDescent="0.4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2:36" ht="24" customHeight="1" x14ac:dyDescent="0.4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2:36" ht="24" customHeight="1" x14ac:dyDescent="0.4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2:36" ht="24" customHeight="1" x14ac:dyDescent="0.4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2:36" ht="24" customHeight="1" x14ac:dyDescent="0.4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2:36" ht="24" customHeight="1" x14ac:dyDescent="0.4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2:36" ht="24" customHeight="1" x14ac:dyDescent="0.4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2:36" ht="24" customHeight="1" x14ac:dyDescent="0.4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2:36" ht="24" customHeight="1" x14ac:dyDescent="0.4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2:36" ht="24" customHeight="1" x14ac:dyDescent="0.4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2:36" ht="24" customHeight="1" x14ac:dyDescent="0.4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24" customHeight="1" x14ac:dyDescent="0.4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24" customHeight="1" x14ac:dyDescent="0.4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24" customHeight="1" x14ac:dyDescent="0.4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24" customHeight="1" x14ac:dyDescent="0.4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24" customHeight="1" x14ac:dyDescent="0.4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24" customHeight="1" x14ac:dyDescent="0.4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24" customHeight="1" x14ac:dyDescent="0.4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24" customHeight="1" x14ac:dyDescent="0.4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24" customHeight="1" x14ac:dyDescent="0.4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24" customHeight="1" x14ac:dyDescent="0.4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24" customHeight="1" x14ac:dyDescent="0.4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24" customHeight="1" x14ac:dyDescent="0.4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24" customHeight="1" x14ac:dyDescent="0.4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24" customHeight="1" x14ac:dyDescent="0.4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24" customHeight="1" x14ac:dyDescent="0.4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24" customHeight="1" x14ac:dyDescent="0.4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24" customHeight="1" x14ac:dyDescent="0.4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24" customHeight="1" x14ac:dyDescent="0.4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24" customHeight="1" x14ac:dyDescent="0.4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24" customHeight="1" x14ac:dyDescent="0.4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24" customHeight="1" x14ac:dyDescent="0.4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24" customHeight="1" x14ac:dyDescent="0.4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24" customHeight="1" x14ac:dyDescent="0.4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24" customHeight="1" x14ac:dyDescent="0.4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24" customHeight="1" x14ac:dyDescent="0.4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24" customHeight="1" x14ac:dyDescent="0.4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24" customHeight="1" x14ac:dyDescent="0.4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24" customHeight="1" x14ac:dyDescent="0.4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24" customHeight="1" x14ac:dyDescent="0.4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24" customHeight="1" x14ac:dyDescent="0.4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24" customHeight="1" x14ac:dyDescent="0.4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24" customHeight="1" x14ac:dyDescent="0.4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24" customHeight="1" x14ac:dyDescent="0.4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24" customHeight="1" x14ac:dyDescent="0.4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24" customHeight="1" x14ac:dyDescent="0.4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24" customHeight="1" x14ac:dyDescent="0.4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24" customHeight="1" x14ac:dyDescent="0.4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24" customHeight="1" x14ac:dyDescent="0.4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24" customHeight="1" x14ac:dyDescent="0.4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24" customHeight="1" x14ac:dyDescent="0.4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24" customHeight="1" x14ac:dyDescent="0.4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24" customHeight="1" x14ac:dyDescent="0.4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24" customHeight="1" x14ac:dyDescent="0.4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2:36" ht="24" customHeight="1" x14ac:dyDescent="0.4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2:36" ht="24" customHeight="1" x14ac:dyDescent="0.4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2:36" ht="24" customHeight="1" x14ac:dyDescent="0.4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2:36" ht="24" customHeight="1" x14ac:dyDescent="0.4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2:36" ht="24" customHeight="1" x14ac:dyDescent="0.4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2:36" ht="24" customHeight="1" x14ac:dyDescent="0.4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2:36" ht="24" customHeight="1" x14ac:dyDescent="0.4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2:36" ht="24" customHeight="1" x14ac:dyDescent="0.4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2:36" ht="24" customHeight="1" x14ac:dyDescent="0.4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2:36" ht="24" customHeight="1" x14ac:dyDescent="0.4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2:36" ht="24" customHeight="1" x14ac:dyDescent="0.4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2:36" ht="24" customHeight="1" x14ac:dyDescent="0.4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2:36" ht="24" customHeight="1" x14ac:dyDescent="0.4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2:36" ht="24" customHeight="1" x14ac:dyDescent="0.4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2:36" ht="24" customHeight="1" x14ac:dyDescent="0.4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2:36" ht="24" customHeight="1" x14ac:dyDescent="0.4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2:36" ht="24" customHeight="1" x14ac:dyDescent="0.4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2:36" ht="24" customHeight="1" x14ac:dyDescent="0.4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2:36" ht="24" customHeight="1" x14ac:dyDescent="0.4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2:36" ht="24" customHeight="1" x14ac:dyDescent="0.4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2:36" ht="24" customHeight="1" x14ac:dyDescent="0.4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2:36" ht="24" customHeight="1" x14ac:dyDescent="0.4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2:36" ht="24" customHeight="1" x14ac:dyDescent="0.4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2:36" ht="24" customHeight="1" x14ac:dyDescent="0.4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2:36" ht="24" customHeight="1" x14ac:dyDescent="0.4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2:36" ht="24" customHeight="1" x14ac:dyDescent="0.4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2:36" ht="24" customHeight="1" x14ac:dyDescent="0.4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2:36" ht="24" customHeight="1" x14ac:dyDescent="0.4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2:36" ht="24" customHeight="1" x14ac:dyDescent="0.4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2:36" ht="24" customHeight="1" x14ac:dyDescent="0.4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2:36" ht="24" customHeight="1" x14ac:dyDescent="0.4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2:36" ht="24" customHeight="1" x14ac:dyDescent="0.4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2:36" ht="24" customHeight="1" x14ac:dyDescent="0.4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2:36" ht="24" customHeight="1" x14ac:dyDescent="0.4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2:36" ht="24" customHeight="1" x14ac:dyDescent="0.4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2:36" ht="24" customHeight="1" x14ac:dyDescent="0.4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2:36" ht="24" customHeight="1" x14ac:dyDescent="0.4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2:36" ht="24" customHeight="1" x14ac:dyDescent="0.4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2:36" ht="24" customHeight="1" x14ac:dyDescent="0.4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2:36" ht="24" customHeight="1" x14ac:dyDescent="0.4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2:36" ht="24" customHeight="1" x14ac:dyDescent="0.4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2:36" ht="24" customHeight="1" x14ac:dyDescent="0.4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2:36" ht="24" customHeight="1" x14ac:dyDescent="0.4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2:36" ht="24" customHeight="1" x14ac:dyDescent="0.4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2:36" ht="24" customHeight="1" x14ac:dyDescent="0.4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2:36" ht="24" customHeight="1" x14ac:dyDescent="0.4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2:36" ht="24" customHeight="1" x14ac:dyDescent="0.4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2:36" ht="24" customHeight="1" x14ac:dyDescent="0.4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2:36" ht="24" customHeight="1" x14ac:dyDescent="0.4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2:36" ht="24" customHeight="1" x14ac:dyDescent="0.4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2:36" ht="24" customHeight="1" x14ac:dyDescent="0.4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2:36" ht="24" customHeight="1" x14ac:dyDescent="0.4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2:36" ht="24" customHeight="1" x14ac:dyDescent="0.4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2:36" ht="24" customHeight="1" x14ac:dyDescent="0.4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2:36" ht="24" customHeight="1" x14ac:dyDescent="0.4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2:36" ht="24" customHeight="1" x14ac:dyDescent="0.4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2:36" ht="24" customHeight="1" x14ac:dyDescent="0.4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2:36" ht="24" customHeight="1" x14ac:dyDescent="0.4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2:36" ht="24" customHeight="1" x14ac:dyDescent="0.4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2:36" ht="24" customHeight="1" x14ac:dyDescent="0.4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2:36" ht="24" customHeight="1" x14ac:dyDescent="0.4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2:36" ht="24" customHeight="1" x14ac:dyDescent="0.4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2:36" ht="24" customHeight="1" x14ac:dyDescent="0.4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2:36" ht="24" customHeight="1" x14ac:dyDescent="0.4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2:36" ht="24" customHeight="1" x14ac:dyDescent="0.4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2:36" ht="24" customHeight="1" x14ac:dyDescent="0.4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2:36" ht="24" customHeight="1" x14ac:dyDescent="0.4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2:36" ht="24" customHeight="1" x14ac:dyDescent="0.4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2:36" ht="24" customHeight="1" x14ac:dyDescent="0.4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2:36" ht="24" customHeight="1" x14ac:dyDescent="0.4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2:36" ht="24" customHeight="1" x14ac:dyDescent="0.4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2:36" ht="24" customHeight="1" x14ac:dyDescent="0.4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2:36" ht="24" customHeight="1" x14ac:dyDescent="0.4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2:36" ht="24" customHeight="1" x14ac:dyDescent="0.4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2:36" ht="24" customHeight="1" x14ac:dyDescent="0.4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2:36" ht="24" customHeight="1" x14ac:dyDescent="0.4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2:36" ht="24" customHeight="1" x14ac:dyDescent="0.4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2:36" ht="24" customHeight="1" x14ac:dyDescent="0.4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2:36" ht="24" customHeight="1" x14ac:dyDescent="0.4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2:36" ht="24" customHeight="1" x14ac:dyDescent="0.4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2:36" ht="24" customHeight="1" x14ac:dyDescent="0.4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2:36" ht="24" customHeight="1" x14ac:dyDescent="0.4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2:36" ht="24" customHeight="1" x14ac:dyDescent="0.4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2:36" ht="24" customHeight="1" x14ac:dyDescent="0.4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2:36" ht="24" customHeight="1" x14ac:dyDescent="0.4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2:36" ht="24" customHeight="1" x14ac:dyDescent="0.4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2:36" ht="24" customHeight="1" x14ac:dyDescent="0.4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2:36" ht="24" customHeight="1" x14ac:dyDescent="0.4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2:36" ht="24" customHeight="1" x14ac:dyDescent="0.4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2:36" ht="24" customHeight="1" x14ac:dyDescent="0.4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2:36" ht="24" customHeight="1" x14ac:dyDescent="0.4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2:36" ht="24" customHeight="1" x14ac:dyDescent="0.4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2:36" ht="24" customHeight="1" x14ac:dyDescent="0.4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2:36" ht="24" customHeight="1" x14ac:dyDescent="0.4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2:36" ht="24" customHeight="1" x14ac:dyDescent="0.4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2:36" ht="24" customHeight="1" x14ac:dyDescent="0.4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2:36" ht="24" customHeight="1" x14ac:dyDescent="0.4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2:36" ht="24" customHeight="1" x14ac:dyDescent="0.4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2:36" ht="24" customHeight="1" x14ac:dyDescent="0.4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2:36" ht="24" customHeight="1" x14ac:dyDescent="0.4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2:36" ht="24" customHeight="1" x14ac:dyDescent="0.4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2:36" ht="24" customHeight="1" x14ac:dyDescent="0.4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2:36" ht="24" customHeight="1" x14ac:dyDescent="0.4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2:36" ht="24" customHeight="1" x14ac:dyDescent="0.4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2:36" ht="24" customHeight="1" x14ac:dyDescent="0.4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2:36" ht="24" customHeight="1" x14ac:dyDescent="0.4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2:36" ht="24" customHeight="1" x14ac:dyDescent="0.4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2:36" ht="24" customHeight="1" x14ac:dyDescent="0.4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2:36" ht="24" customHeight="1" x14ac:dyDescent="0.4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2:36" ht="24" customHeight="1" x14ac:dyDescent="0.4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2:36" ht="24" customHeight="1" x14ac:dyDescent="0.4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2:36" ht="24" customHeight="1" x14ac:dyDescent="0.4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2:36" ht="24" customHeight="1" x14ac:dyDescent="0.4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2:36" ht="24" customHeight="1" x14ac:dyDescent="0.4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2:36" ht="24" customHeight="1" x14ac:dyDescent="0.4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2:36" ht="24" customHeight="1" x14ac:dyDescent="0.4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2:36" ht="24" customHeight="1" x14ac:dyDescent="0.4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2:36" ht="24" customHeight="1" x14ac:dyDescent="0.4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2:36" ht="24" customHeight="1" x14ac:dyDescent="0.4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2:36" ht="24" customHeight="1" x14ac:dyDescent="0.4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2:36" ht="24" customHeight="1" x14ac:dyDescent="0.4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2:36" ht="24" customHeight="1" x14ac:dyDescent="0.4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2:36" ht="24" customHeight="1" x14ac:dyDescent="0.4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2:36" ht="24" customHeight="1" x14ac:dyDescent="0.4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2:36" ht="24" customHeight="1" x14ac:dyDescent="0.4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2:36" ht="24" customHeight="1" x14ac:dyDescent="0.4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2:36" ht="24" customHeight="1" x14ac:dyDescent="0.4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2:36" ht="24" customHeight="1" x14ac:dyDescent="0.4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2:36" ht="24" customHeight="1" x14ac:dyDescent="0.4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2:36" ht="24" customHeight="1" x14ac:dyDescent="0.4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2:36" ht="24" customHeight="1" x14ac:dyDescent="0.4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2:36" ht="24" customHeight="1" x14ac:dyDescent="0.4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2:36" ht="24" customHeight="1" x14ac:dyDescent="0.4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2:36" ht="24" customHeight="1" x14ac:dyDescent="0.4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2:36" ht="24" customHeight="1" x14ac:dyDescent="0.4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2:36" ht="24" customHeight="1" x14ac:dyDescent="0.4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2:36" ht="24" customHeight="1" x14ac:dyDescent="0.4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2:36" ht="24" customHeight="1" x14ac:dyDescent="0.4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2:36" ht="24" customHeight="1" x14ac:dyDescent="0.4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2:36" ht="24" customHeight="1" x14ac:dyDescent="0.4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2:36" ht="24" customHeight="1" x14ac:dyDescent="0.4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2:36" ht="24" customHeight="1" x14ac:dyDescent="0.4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2:36" ht="24" customHeight="1" x14ac:dyDescent="0.4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2:36" ht="24" customHeight="1" x14ac:dyDescent="0.4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2:36" ht="24" customHeight="1" x14ac:dyDescent="0.4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2:36" ht="24" customHeight="1" x14ac:dyDescent="0.4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2:36" ht="24" customHeight="1" x14ac:dyDescent="0.4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2:36" ht="24" customHeight="1" x14ac:dyDescent="0.4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2:36" ht="24" customHeight="1" x14ac:dyDescent="0.4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2:36" ht="24" customHeight="1" x14ac:dyDescent="0.4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2:36" ht="24" customHeight="1" x14ac:dyDescent="0.4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2:36" ht="24" customHeight="1" x14ac:dyDescent="0.4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2:36" ht="24" customHeight="1" x14ac:dyDescent="0.4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2:36" ht="24" customHeight="1" x14ac:dyDescent="0.4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2:36" ht="24" customHeight="1" x14ac:dyDescent="0.4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2:36" ht="24" customHeight="1" x14ac:dyDescent="0.4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2:36" ht="24" customHeight="1" x14ac:dyDescent="0.4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2:36" ht="24" customHeight="1" x14ac:dyDescent="0.4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2:36" ht="24" customHeight="1" x14ac:dyDescent="0.4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2:36" ht="24" customHeight="1" x14ac:dyDescent="0.4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2:36" ht="24" customHeight="1" x14ac:dyDescent="0.4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2:36" ht="24" customHeight="1" x14ac:dyDescent="0.4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2:36" ht="24" customHeight="1" x14ac:dyDescent="0.4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2:36" ht="24" customHeight="1" x14ac:dyDescent="0.4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2:36" ht="24" customHeight="1" x14ac:dyDescent="0.4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2:36" ht="24" customHeight="1" x14ac:dyDescent="0.4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2:36" ht="24" customHeight="1" x14ac:dyDescent="0.4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2:36" ht="24" customHeight="1" x14ac:dyDescent="0.4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2:36" ht="24" customHeight="1" x14ac:dyDescent="0.4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2:36" ht="24" customHeight="1" x14ac:dyDescent="0.4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2:36" ht="24" customHeight="1" x14ac:dyDescent="0.4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2:36" ht="24" customHeight="1" x14ac:dyDescent="0.4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2:36" ht="24" customHeight="1" x14ac:dyDescent="0.4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2:36" ht="24" customHeight="1" x14ac:dyDescent="0.4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2:36" ht="24" customHeight="1" x14ac:dyDescent="0.4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2:36" ht="24" customHeight="1" x14ac:dyDescent="0.4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2:36" ht="24" customHeight="1" x14ac:dyDescent="0.4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2:36" ht="24" customHeight="1" x14ac:dyDescent="0.4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2:36" ht="24" customHeight="1" x14ac:dyDescent="0.4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2:36" ht="24" customHeight="1" x14ac:dyDescent="0.4"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2:36" ht="24" customHeight="1" x14ac:dyDescent="0.4"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2:36" ht="24" customHeight="1" x14ac:dyDescent="0.4"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2:36" ht="24" customHeight="1" x14ac:dyDescent="0.4"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2:36" ht="24" customHeight="1" x14ac:dyDescent="0.4"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2:36" ht="24" customHeight="1" x14ac:dyDescent="0.4"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2:36" ht="24" customHeight="1" x14ac:dyDescent="0.4"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2:36" ht="24" customHeight="1" x14ac:dyDescent="0.4"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2:36" ht="24" customHeight="1" x14ac:dyDescent="0.4"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2:36" ht="24" customHeight="1" x14ac:dyDescent="0.4"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2:36" ht="24" customHeight="1" x14ac:dyDescent="0.4"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2:36" ht="24" customHeight="1" x14ac:dyDescent="0.4"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2:36" ht="24" customHeight="1" x14ac:dyDescent="0.4"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2:36" ht="24" customHeight="1" x14ac:dyDescent="0.4"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2:36" ht="24" customHeight="1" x14ac:dyDescent="0.4"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2:36" ht="24" customHeight="1" x14ac:dyDescent="0.4"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2:36" ht="24" customHeight="1" x14ac:dyDescent="0.4"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2:36" ht="24" customHeight="1" x14ac:dyDescent="0.4"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2:36" ht="24" customHeight="1" x14ac:dyDescent="0.4"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2:36" ht="24" customHeight="1" x14ac:dyDescent="0.4"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2:36" ht="24" customHeight="1" x14ac:dyDescent="0.4"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2:36" ht="24" customHeight="1" x14ac:dyDescent="0.4"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2:36" ht="24" customHeight="1" x14ac:dyDescent="0.4"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2:36" ht="24" customHeight="1" x14ac:dyDescent="0.4"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2:36" ht="24" customHeight="1" x14ac:dyDescent="0.4"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2:36" ht="24" customHeight="1" x14ac:dyDescent="0.4"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2:36" ht="24" customHeight="1" x14ac:dyDescent="0.4"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2:36" ht="24" customHeight="1" x14ac:dyDescent="0.4"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2:36" ht="24" customHeight="1" x14ac:dyDescent="0.4"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2:36" ht="24" customHeight="1" x14ac:dyDescent="0.4"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2:36" ht="24" customHeight="1" x14ac:dyDescent="0.4"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2:36" ht="24" customHeight="1" x14ac:dyDescent="0.4"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2:36" ht="24" customHeight="1" x14ac:dyDescent="0.4"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2:36" ht="24" customHeight="1" x14ac:dyDescent="0.4"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2:36" ht="24" customHeight="1" x14ac:dyDescent="0.4"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2:36" ht="24" customHeight="1" x14ac:dyDescent="0.4"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2:36" ht="24" customHeight="1" x14ac:dyDescent="0.4"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2:36" ht="24" customHeight="1" x14ac:dyDescent="0.4"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2:36" ht="24" customHeight="1" x14ac:dyDescent="0.4"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2:36" ht="24" customHeight="1" x14ac:dyDescent="0.4"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2:36" ht="24" customHeight="1" x14ac:dyDescent="0.4"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2:36" ht="24" customHeight="1" x14ac:dyDescent="0.4"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2:36" ht="24" customHeight="1" x14ac:dyDescent="0.4"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2:36" ht="24" customHeight="1" x14ac:dyDescent="0.4"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2:36" ht="24" customHeight="1" x14ac:dyDescent="0.4"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2:36" ht="24" customHeight="1" x14ac:dyDescent="0.4"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2:36" ht="24" customHeight="1" x14ac:dyDescent="0.4"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2:36" ht="24" customHeight="1" x14ac:dyDescent="0.4"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2:36" ht="24" customHeight="1" x14ac:dyDescent="0.4"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2:36" ht="24" customHeight="1" x14ac:dyDescent="0.4"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2:36" ht="24" customHeight="1" x14ac:dyDescent="0.4"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2:36" ht="24" customHeight="1" x14ac:dyDescent="0.4"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2:36" ht="24" customHeight="1" x14ac:dyDescent="0.4"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2:36" ht="24" customHeight="1" x14ac:dyDescent="0.4"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2:36" ht="24" customHeight="1" x14ac:dyDescent="0.4"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2:36" ht="24" customHeight="1" x14ac:dyDescent="0.4"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2:36" ht="24" customHeight="1" x14ac:dyDescent="0.4"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2:36" ht="24" customHeight="1" x14ac:dyDescent="0.4"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2:36" ht="24" customHeight="1" x14ac:dyDescent="0.4"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2:36" ht="24" customHeight="1" x14ac:dyDescent="0.4"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2:36" ht="24" customHeight="1" x14ac:dyDescent="0.4"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2:36" ht="24" customHeight="1" x14ac:dyDescent="0.4"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2:36" ht="24" customHeight="1" x14ac:dyDescent="0.4"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2:36" ht="24" customHeight="1" x14ac:dyDescent="0.4"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2:36" ht="24" customHeight="1" x14ac:dyDescent="0.4"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2:36" ht="24" customHeight="1" x14ac:dyDescent="0.4"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2:36" ht="24" customHeight="1" x14ac:dyDescent="0.4"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2:36" ht="24" customHeight="1" x14ac:dyDescent="0.4"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2:36" ht="24" customHeight="1" x14ac:dyDescent="0.4"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2:36" ht="24" customHeight="1" x14ac:dyDescent="0.4"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2:36" ht="24" customHeight="1" x14ac:dyDescent="0.4"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2:36" ht="24" customHeight="1" x14ac:dyDescent="0.4"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2:36" ht="24" customHeight="1" x14ac:dyDescent="0.4"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2:36" ht="24" customHeight="1" x14ac:dyDescent="0.4"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2:36" ht="24" customHeight="1" x14ac:dyDescent="0.4"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2:36" ht="24" customHeight="1" x14ac:dyDescent="0.4"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2:36" ht="24" customHeight="1" x14ac:dyDescent="0.4"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2:36" ht="24" customHeight="1" x14ac:dyDescent="0.4"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2:36" ht="24" customHeight="1" x14ac:dyDescent="0.4"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2:36" ht="24" customHeight="1" x14ac:dyDescent="0.4"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2:36" ht="24" customHeight="1" x14ac:dyDescent="0.4"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2:36" ht="24" customHeight="1" x14ac:dyDescent="0.4"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2:36" ht="24" customHeight="1" x14ac:dyDescent="0.4"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2:36" ht="24" customHeight="1" x14ac:dyDescent="0.4"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2:36" ht="24" customHeight="1" x14ac:dyDescent="0.4"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2:36" ht="24" customHeight="1" x14ac:dyDescent="0.4"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2:36" ht="24" customHeight="1" x14ac:dyDescent="0.4"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2:36" ht="24" customHeight="1" x14ac:dyDescent="0.4"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2:36" ht="24" customHeight="1" x14ac:dyDescent="0.4"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2:36" ht="24" customHeight="1" x14ac:dyDescent="0.4"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2:36" ht="24" customHeight="1" x14ac:dyDescent="0.4"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2:36" ht="24" customHeight="1" x14ac:dyDescent="0.4"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2:36" ht="24" customHeight="1" x14ac:dyDescent="0.4"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2:36" ht="24" customHeight="1" x14ac:dyDescent="0.4"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2:36" ht="24" customHeight="1" x14ac:dyDescent="0.4"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2:36" ht="24" customHeight="1" x14ac:dyDescent="0.4"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2:36" ht="24" customHeight="1" x14ac:dyDescent="0.4"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2:36" ht="24" customHeight="1" x14ac:dyDescent="0.4"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2:36" ht="24" customHeight="1" x14ac:dyDescent="0.4"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2:36" ht="24" customHeight="1" x14ac:dyDescent="0.4"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2:36" ht="24" customHeight="1" x14ac:dyDescent="0.4"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2:36" ht="24" customHeight="1" x14ac:dyDescent="0.4"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2:36" ht="24" customHeight="1" x14ac:dyDescent="0.4"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2:36" ht="24" customHeight="1" x14ac:dyDescent="0.4"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2:36" ht="24" customHeight="1" x14ac:dyDescent="0.4"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2:36" ht="24" customHeight="1" x14ac:dyDescent="0.4"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2:36" ht="24" customHeight="1" x14ac:dyDescent="0.4"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2:36" ht="24" customHeight="1" x14ac:dyDescent="0.4"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2:36" ht="24" customHeight="1" x14ac:dyDescent="0.4"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2:36" ht="24" customHeight="1" x14ac:dyDescent="0.4"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2:36" ht="24" customHeight="1" x14ac:dyDescent="0.4"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2:36" ht="24" customHeight="1" x14ac:dyDescent="0.4"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2:36" ht="24" customHeight="1" x14ac:dyDescent="0.4"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2:36" ht="24" customHeight="1" x14ac:dyDescent="0.4"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2:36" ht="24" customHeight="1" x14ac:dyDescent="0.4"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2:36" ht="24" customHeight="1" x14ac:dyDescent="0.4"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2:36" ht="24" customHeight="1" x14ac:dyDescent="0.4"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2:36" ht="24" customHeight="1" x14ac:dyDescent="0.4"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2:36" ht="24" customHeight="1" x14ac:dyDescent="0.4"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2:36" ht="24" customHeight="1" x14ac:dyDescent="0.4"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2:36" ht="24" customHeight="1" x14ac:dyDescent="0.4"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2:36" ht="24" customHeight="1" x14ac:dyDescent="0.4"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2:36" ht="24" customHeight="1" x14ac:dyDescent="0.4"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2:36" ht="24" customHeight="1" x14ac:dyDescent="0.4"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2:36" ht="24" customHeight="1" x14ac:dyDescent="0.4"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2:36" ht="24" customHeight="1" x14ac:dyDescent="0.4"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2:36" ht="24" customHeight="1" x14ac:dyDescent="0.4"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2:36" ht="24" customHeight="1" x14ac:dyDescent="0.4"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2:36" ht="24" customHeight="1" x14ac:dyDescent="0.4"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2:36" ht="24" customHeight="1" x14ac:dyDescent="0.4"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2:36" ht="24" customHeight="1" x14ac:dyDescent="0.4"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2:36" ht="24" customHeight="1" x14ac:dyDescent="0.4"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2:36" ht="24" customHeight="1" x14ac:dyDescent="0.4"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2:36" ht="24" customHeight="1" x14ac:dyDescent="0.4"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2:36" ht="24" customHeight="1" x14ac:dyDescent="0.4"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2:36" ht="24" customHeight="1" x14ac:dyDescent="0.4"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2:36" ht="24" customHeight="1" x14ac:dyDescent="0.4"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2:36" ht="24" customHeight="1" x14ac:dyDescent="0.4"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2:36" ht="24" customHeight="1" x14ac:dyDescent="0.4"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2:36" ht="24" customHeight="1" x14ac:dyDescent="0.4"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2:36" ht="24" customHeight="1" x14ac:dyDescent="0.4"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2:36" ht="24" customHeight="1" x14ac:dyDescent="0.4"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2:36" ht="24" customHeight="1" x14ac:dyDescent="0.4"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2:36" ht="24" customHeight="1" x14ac:dyDescent="0.4"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2:36" ht="24" customHeight="1" x14ac:dyDescent="0.4"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2:36" ht="24" customHeight="1" x14ac:dyDescent="0.4"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2:36" ht="24" customHeight="1" x14ac:dyDescent="0.4"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2:36" ht="24" customHeight="1" x14ac:dyDescent="0.4"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2:36" ht="24" customHeight="1" x14ac:dyDescent="0.4"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2:36" ht="24" customHeight="1" x14ac:dyDescent="0.4"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2:36" ht="24" customHeight="1" x14ac:dyDescent="0.4"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2:36" ht="24" customHeight="1" x14ac:dyDescent="0.4"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2:36" ht="24" customHeight="1" x14ac:dyDescent="0.4"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2:36" ht="24" customHeight="1" x14ac:dyDescent="0.4"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2:36" ht="24" customHeight="1" x14ac:dyDescent="0.4"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2:36" ht="24" customHeight="1" x14ac:dyDescent="0.4"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2:36" ht="24" customHeight="1" x14ac:dyDescent="0.4"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2:36" ht="24" customHeight="1" x14ac:dyDescent="0.4"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2:36" ht="24" customHeight="1" x14ac:dyDescent="0.4"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2:36" ht="24" customHeight="1" x14ac:dyDescent="0.4"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2:36" ht="24" customHeight="1" x14ac:dyDescent="0.4"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2:36" ht="24" customHeight="1" x14ac:dyDescent="0.4"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2:36" ht="24" customHeight="1" x14ac:dyDescent="0.4"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2:36" ht="24" customHeight="1" x14ac:dyDescent="0.4"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2:36" ht="24" customHeight="1" x14ac:dyDescent="0.4"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2:36" ht="24" customHeight="1" x14ac:dyDescent="0.4"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2:36" ht="24" customHeight="1" x14ac:dyDescent="0.4"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2:36" ht="24" customHeight="1" x14ac:dyDescent="0.4"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2:36" ht="24" customHeight="1" x14ac:dyDescent="0.4"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2:36" ht="24" customHeight="1" x14ac:dyDescent="0.4"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2:36" ht="24" customHeight="1" x14ac:dyDescent="0.4"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2:36" ht="24" customHeight="1" x14ac:dyDescent="0.4"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2:36" ht="24" customHeight="1" x14ac:dyDescent="0.4"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2:36" ht="24" customHeight="1" x14ac:dyDescent="0.4"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2:36" ht="24" customHeight="1" x14ac:dyDescent="0.4"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2:36" ht="24" customHeight="1" x14ac:dyDescent="0.4"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2:36" ht="24" customHeight="1" x14ac:dyDescent="0.4"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2:36" ht="24" customHeight="1" x14ac:dyDescent="0.4"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2:36" ht="24" customHeight="1" x14ac:dyDescent="0.4"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2:36" ht="24" customHeight="1" x14ac:dyDescent="0.4"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2:36" ht="24" customHeight="1" x14ac:dyDescent="0.4"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2:36" ht="24" customHeight="1" x14ac:dyDescent="0.4"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2:36" ht="24" customHeight="1" x14ac:dyDescent="0.4"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2:36" ht="24" customHeight="1" x14ac:dyDescent="0.4"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2:36" ht="24" customHeight="1" x14ac:dyDescent="0.4"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2:36" ht="24" customHeight="1" x14ac:dyDescent="0.4"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2:36" ht="24" customHeight="1" x14ac:dyDescent="0.4"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2:36" ht="24" customHeight="1" x14ac:dyDescent="0.4"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2:36" ht="24" customHeight="1" x14ac:dyDescent="0.4"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2:36" ht="24" customHeight="1" x14ac:dyDescent="0.4"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2:36" ht="24" customHeight="1" x14ac:dyDescent="0.4"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2:36" ht="24" customHeight="1" x14ac:dyDescent="0.4"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2:36" ht="24" customHeight="1" x14ac:dyDescent="0.4"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2:36" ht="24" customHeight="1" x14ac:dyDescent="0.4"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2:36" ht="24" customHeight="1" x14ac:dyDescent="0.4"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24" customHeight="1" x14ac:dyDescent="0.4"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2:36" ht="24" customHeight="1" x14ac:dyDescent="0.4"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24" customHeight="1" x14ac:dyDescent="0.4"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2:36" ht="24" customHeight="1" x14ac:dyDescent="0.4"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2:36" ht="24" customHeight="1" x14ac:dyDescent="0.4"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2:36" ht="24" customHeight="1" x14ac:dyDescent="0.4"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2:36" ht="24" customHeight="1" x14ac:dyDescent="0.4"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2:36" ht="24" customHeight="1" x14ac:dyDescent="0.4"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2:36" ht="24" customHeight="1" x14ac:dyDescent="0.4"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2:36" ht="24" customHeight="1" x14ac:dyDescent="0.4"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2:36" ht="24" customHeight="1" x14ac:dyDescent="0.4"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2:36" ht="24" customHeight="1" x14ac:dyDescent="0.4"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2:36" ht="24" customHeight="1" x14ac:dyDescent="0.4"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2:36" ht="24" customHeight="1" x14ac:dyDescent="0.4"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2:36" ht="24" customHeight="1" x14ac:dyDescent="0.4"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2:36" ht="24" customHeight="1" x14ac:dyDescent="0.4"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2:36" ht="24" customHeight="1" x14ac:dyDescent="0.4"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2:36" ht="24" customHeight="1" x14ac:dyDescent="0.4"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2:36" ht="24" customHeight="1" x14ac:dyDescent="0.4"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2:36" ht="24" customHeight="1" x14ac:dyDescent="0.4"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2:36" ht="24" customHeight="1" x14ac:dyDescent="0.4"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2:36" ht="24" customHeight="1" x14ac:dyDescent="0.4"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2:36" ht="24" customHeight="1" x14ac:dyDescent="0.4"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2:36" ht="24" customHeight="1" x14ac:dyDescent="0.4"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2:36" ht="24" customHeight="1" x14ac:dyDescent="0.4"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2:36" ht="24" customHeight="1" x14ac:dyDescent="0.4"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2:36" ht="24" customHeight="1" x14ac:dyDescent="0.4"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2:36" ht="24" customHeight="1" x14ac:dyDescent="0.4"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2:36" ht="24" customHeight="1" x14ac:dyDescent="0.4"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2:36" ht="24" customHeight="1" x14ac:dyDescent="0.4"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2:36" ht="24" customHeight="1" x14ac:dyDescent="0.4"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2:36" ht="24" customHeight="1" x14ac:dyDescent="0.4"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2:36" ht="24" customHeight="1" x14ac:dyDescent="0.4"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2:36" ht="24" customHeight="1" x14ac:dyDescent="0.4"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2:36" ht="24" customHeight="1" x14ac:dyDescent="0.4"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2:36" ht="24" customHeight="1" x14ac:dyDescent="0.4"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2:36" ht="24" customHeight="1" x14ac:dyDescent="0.4"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2:36" ht="24" customHeight="1" x14ac:dyDescent="0.4"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2:36" ht="24" customHeight="1" x14ac:dyDescent="0.4"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2:36" ht="24" customHeight="1" x14ac:dyDescent="0.4"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2:36" ht="24" customHeight="1" x14ac:dyDescent="0.4"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2:36" ht="24" customHeight="1" x14ac:dyDescent="0.4"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2:36" ht="24" customHeight="1" x14ac:dyDescent="0.4"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2:36" ht="24" customHeight="1" x14ac:dyDescent="0.4"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2:36" ht="24" customHeight="1" x14ac:dyDescent="0.4"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2:36" ht="24" customHeight="1" x14ac:dyDescent="0.4"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2:36" ht="24" customHeight="1" x14ac:dyDescent="0.4"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2:36" ht="24" customHeight="1" x14ac:dyDescent="0.4"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2:36" ht="24" customHeight="1" x14ac:dyDescent="0.4"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2:36" ht="24" customHeight="1" x14ac:dyDescent="0.4"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2:36" ht="24" customHeight="1" x14ac:dyDescent="0.4"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2:36" ht="24" customHeight="1" x14ac:dyDescent="0.4"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2:36" ht="24" customHeight="1" x14ac:dyDescent="0.4"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2:36" ht="24" customHeight="1" x14ac:dyDescent="0.4"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2:36" ht="24" customHeight="1" x14ac:dyDescent="0.4"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2:36" ht="24" customHeight="1" x14ac:dyDescent="0.4"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2:36" ht="24" customHeight="1" x14ac:dyDescent="0.4"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2:36" ht="24" customHeight="1" x14ac:dyDescent="0.4"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2:36" ht="24" customHeight="1" x14ac:dyDescent="0.4"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2:36" ht="24" customHeight="1" x14ac:dyDescent="0.4"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2:36" ht="24" customHeight="1" x14ac:dyDescent="0.4"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2:36" ht="24" customHeight="1" x14ac:dyDescent="0.4"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2:36" ht="24" customHeight="1" x14ac:dyDescent="0.4"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2:36" ht="24" customHeight="1" x14ac:dyDescent="0.4"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2:36" ht="24" customHeight="1" x14ac:dyDescent="0.4"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2:36" ht="24" customHeight="1" x14ac:dyDescent="0.4"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2:36" ht="24" customHeight="1" x14ac:dyDescent="0.4"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2:36" ht="24" customHeight="1" x14ac:dyDescent="0.4"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2:36" ht="24" customHeight="1" x14ac:dyDescent="0.4"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2:36" ht="24" customHeight="1" x14ac:dyDescent="0.4"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2:36" ht="24" customHeight="1" x14ac:dyDescent="0.4"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2:36" ht="24" customHeight="1" x14ac:dyDescent="0.4"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2:36" ht="24" customHeight="1" x14ac:dyDescent="0.4"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2:36" ht="24" customHeight="1" x14ac:dyDescent="0.4"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2:36" ht="24" customHeight="1" x14ac:dyDescent="0.4"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2:36" ht="24" customHeight="1" x14ac:dyDescent="0.4"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2:36" ht="24" customHeight="1" x14ac:dyDescent="0.4"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2:36" ht="24" customHeight="1" x14ac:dyDescent="0.4"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2:36" ht="24" customHeight="1" x14ac:dyDescent="0.4"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2:36" ht="24" customHeight="1" x14ac:dyDescent="0.4"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2:36" ht="24" customHeight="1" x14ac:dyDescent="0.4"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2:36" ht="24" customHeight="1" x14ac:dyDescent="0.4"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2:36" ht="24" customHeight="1" x14ac:dyDescent="0.4"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2:36" ht="24" customHeight="1" x14ac:dyDescent="0.4"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2:36" ht="24" customHeight="1" x14ac:dyDescent="0.4"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2:36" ht="24" customHeight="1" x14ac:dyDescent="0.4"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2:36" ht="24" customHeight="1" x14ac:dyDescent="0.4"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2:36" ht="24" customHeight="1" x14ac:dyDescent="0.4"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2:36" ht="24" customHeight="1" x14ac:dyDescent="0.4"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2:36" ht="24" customHeight="1" x14ac:dyDescent="0.4"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2:36" ht="24" customHeight="1" x14ac:dyDescent="0.4"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2:36" ht="24" customHeight="1" x14ac:dyDescent="0.4"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2:36" ht="24" customHeight="1" x14ac:dyDescent="0.4"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2:36" ht="24" customHeight="1" x14ac:dyDescent="0.4"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2:36" ht="24" customHeight="1" x14ac:dyDescent="0.4"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2:36" ht="24" customHeight="1" x14ac:dyDescent="0.4"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2:36" ht="24" customHeight="1" x14ac:dyDescent="0.4"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2:36" ht="24" customHeight="1" x14ac:dyDescent="0.4"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2:36" ht="24" customHeight="1" x14ac:dyDescent="0.4"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2:36" ht="24" customHeight="1" x14ac:dyDescent="0.4"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2:36" ht="24" customHeight="1" x14ac:dyDescent="0.4"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2:36" ht="24" customHeight="1" x14ac:dyDescent="0.4"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2:36" ht="24" customHeight="1" x14ac:dyDescent="0.4"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2:36" ht="24" customHeight="1" x14ac:dyDescent="0.4"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2:36" ht="24" customHeight="1" x14ac:dyDescent="0.4"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2:36" ht="24" customHeight="1" x14ac:dyDescent="0.4"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2:36" ht="24" customHeight="1" x14ac:dyDescent="0.4"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2:36" ht="24" customHeight="1" x14ac:dyDescent="0.4"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2:36" ht="24" customHeight="1" x14ac:dyDescent="0.4"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2:36" ht="24" customHeight="1" x14ac:dyDescent="0.4"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2:36" ht="24" customHeight="1" x14ac:dyDescent="0.4"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2:36" ht="24" customHeight="1" x14ac:dyDescent="0.4"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2:36" ht="24" customHeight="1" x14ac:dyDescent="0.4"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2:36" ht="24" customHeight="1" x14ac:dyDescent="0.4"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2:36" ht="24" customHeight="1" x14ac:dyDescent="0.4"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2:36" ht="24" customHeight="1" x14ac:dyDescent="0.4"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2:36" ht="24" customHeight="1" x14ac:dyDescent="0.4"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2:36" ht="24" customHeight="1" x14ac:dyDescent="0.4"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2:36" ht="24" customHeight="1" x14ac:dyDescent="0.4"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2:36" ht="24" customHeight="1" x14ac:dyDescent="0.4"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2:36" ht="24" customHeight="1" x14ac:dyDescent="0.4"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2:36" ht="24" customHeight="1" x14ac:dyDescent="0.4"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2:36" ht="24" customHeight="1" x14ac:dyDescent="0.4"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2:36" ht="24" customHeight="1" x14ac:dyDescent="0.4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2:36" ht="24" customHeight="1" x14ac:dyDescent="0.4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2:36" ht="24" customHeight="1" x14ac:dyDescent="0.4"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2:36" ht="24" customHeight="1" x14ac:dyDescent="0.4"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2:36" ht="24" customHeight="1" x14ac:dyDescent="0.4"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2:36" ht="24" customHeight="1" x14ac:dyDescent="0.4"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2:36" ht="24" customHeight="1" x14ac:dyDescent="0.4"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2:36" ht="24" customHeight="1" x14ac:dyDescent="0.4"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2:36" ht="24" customHeight="1" x14ac:dyDescent="0.4"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2:36" ht="24" customHeight="1" x14ac:dyDescent="0.4"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2:36" ht="24" customHeight="1" x14ac:dyDescent="0.4"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2:36" ht="24" customHeight="1" x14ac:dyDescent="0.4"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2:36" ht="24" customHeight="1" x14ac:dyDescent="0.4"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2:36" ht="24" customHeight="1" x14ac:dyDescent="0.4"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2:36" ht="24" customHeight="1" x14ac:dyDescent="0.4"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2:36" ht="24" customHeight="1" x14ac:dyDescent="0.4"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2:36" ht="24" customHeight="1" x14ac:dyDescent="0.4"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2:36" ht="24" customHeight="1" x14ac:dyDescent="0.4"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2:36" ht="24" customHeight="1" x14ac:dyDescent="0.4"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2:36" ht="24" customHeight="1" x14ac:dyDescent="0.4"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2:36" ht="24" customHeight="1" x14ac:dyDescent="0.4"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2:36" ht="24" customHeight="1" x14ac:dyDescent="0.4"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2:36" ht="24" customHeight="1" x14ac:dyDescent="0.4"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2:36" ht="24" customHeight="1" x14ac:dyDescent="0.4"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2:36" ht="24" customHeight="1" x14ac:dyDescent="0.4"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2:36" ht="24" customHeight="1" x14ac:dyDescent="0.4"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2:36" ht="24" customHeight="1" x14ac:dyDescent="0.4"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2:36" ht="24" customHeight="1" x14ac:dyDescent="0.4"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2:36" ht="24" customHeight="1" x14ac:dyDescent="0.4"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2:36" ht="24" customHeight="1" x14ac:dyDescent="0.4"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2:36" ht="24" customHeight="1" x14ac:dyDescent="0.4"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2:36" ht="24" customHeight="1" x14ac:dyDescent="0.4"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2:36" ht="24" customHeight="1" x14ac:dyDescent="0.4"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2:36" ht="24" customHeight="1" x14ac:dyDescent="0.4"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2:36" ht="24" customHeight="1" x14ac:dyDescent="0.4"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2:36" ht="24" customHeight="1" x14ac:dyDescent="0.4"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2:36" ht="24" customHeight="1" x14ac:dyDescent="0.4"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2:36" ht="24" customHeight="1" x14ac:dyDescent="0.4"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2:36" ht="24" customHeight="1" x14ac:dyDescent="0.4"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2:36" ht="24" customHeight="1" x14ac:dyDescent="0.4"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2:36" ht="24" customHeight="1" x14ac:dyDescent="0.4"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2:36" ht="24" customHeight="1" x14ac:dyDescent="0.4"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2:36" ht="24" customHeight="1" x14ac:dyDescent="0.4"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2:36" ht="24" customHeight="1" x14ac:dyDescent="0.4"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2:36" ht="24" customHeight="1" x14ac:dyDescent="0.4"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2:36" ht="24" customHeight="1" x14ac:dyDescent="0.4"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2:36" ht="24" customHeight="1" x14ac:dyDescent="0.4"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2:36" ht="24" customHeight="1" x14ac:dyDescent="0.4"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2:36" ht="24" customHeight="1" x14ac:dyDescent="0.4"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2:36" ht="24" customHeight="1" x14ac:dyDescent="0.4"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2:36" ht="24" customHeight="1" x14ac:dyDescent="0.4"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2:36" ht="24" customHeight="1" x14ac:dyDescent="0.4"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2:36" ht="24" customHeight="1" x14ac:dyDescent="0.4"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2:36" ht="24" customHeight="1" x14ac:dyDescent="0.4"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2:36" ht="24" customHeight="1" x14ac:dyDescent="0.4"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2:36" ht="24" customHeight="1" x14ac:dyDescent="0.4"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2:36" ht="24" customHeight="1" x14ac:dyDescent="0.4"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2:36" ht="24" customHeight="1" x14ac:dyDescent="0.4"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2:36" ht="24" customHeight="1" x14ac:dyDescent="0.4"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2:36" ht="24" customHeight="1" x14ac:dyDescent="0.4"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2:36" ht="24" customHeight="1" x14ac:dyDescent="0.4"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2:36" ht="24" customHeight="1" x14ac:dyDescent="0.4"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2:36" ht="24" customHeight="1" x14ac:dyDescent="0.4"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2:36" ht="24" customHeight="1" x14ac:dyDescent="0.4"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2:36" ht="24" customHeight="1" x14ac:dyDescent="0.4"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2:36" ht="24" customHeight="1" x14ac:dyDescent="0.4"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2:36" ht="24" customHeight="1" x14ac:dyDescent="0.4"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2:36" ht="24" customHeight="1" x14ac:dyDescent="0.4"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2:36" ht="24" customHeight="1" x14ac:dyDescent="0.4"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2:36" ht="24" customHeight="1" x14ac:dyDescent="0.4"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2:36" ht="24" customHeight="1" x14ac:dyDescent="0.4"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2:36" ht="24" customHeight="1" x14ac:dyDescent="0.4"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2:36" ht="24" customHeight="1" x14ac:dyDescent="0.4"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2:36" ht="24" customHeight="1" x14ac:dyDescent="0.4"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2:36" ht="24" customHeight="1" x14ac:dyDescent="0.4"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2:36" ht="24" customHeight="1" x14ac:dyDescent="0.4"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2:36" ht="24" customHeight="1" x14ac:dyDescent="0.4"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2:36" ht="24" customHeight="1" x14ac:dyDescent="0.4"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2:36" ht="24" customHeight="1" x14ac:dyDescent="0.4"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2:36" ht="24" customHeight="1" x14ac:dyDescent="0.4"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2:36" ht="24" customHeight="1" x14ac:dyDescent="0.4"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2:36" ht="24" customHeight="1" x14ac:dyDescent="0.4"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2:36" ht="24" customHeight="1" x14ac:dyDescent="0.4"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2:36" ht="24" customHeight="1" x14ac:dyDescent="0.4"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2:36" ht="24" customHeight="1" x14ac:dyDescent="0.4"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2:36" ht="24" customHeight="1" x14ac:dyDescent="0.4"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2:36" ht="24" customHeight="1" x14ac:dyDescent="0.4"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2:36" ht="24" customHeight="1" x14ac:dyDescent="0.4"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2:36" ht="24" customHeight="1" x14ac:dyDescent="0.4"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2:36" ht="24" customHeight="1" x14ac:dyDescent="0.4"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2:36" ht="24" customHeight="1" x14ac:dyDescent="0.4"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2:36" ht="24" customHeight="1" x14ac:dyDescent="0.4"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2:36" ht="24" customHeight="1" x14ac:dyDescent="0.4"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2:36" ht="24" customHeight="1" x14ac:dyDescent="0.4"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2:36" ht="24" customHeight="1" x14ac:dyDescent="0.4"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2:36" ht="24" customHeight="1" x14ac:dyDescent="0.4"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2:36" ht="24" customHeight="1" x14ac:dyDescent="0.4"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8"/>
  <sheetViews>
    <sheetView topLeftCell="A110" zoomScale="70" zoomScaleNormal="70" workbookViewId="0">
      <selection activeCell="E13" sqref="E13"/>
    </sheetView>
  </sheetViews>
  <sheetFormatPr defaultColWidth="12.625" defaultRowHeight="15" customHeight="1" x14ac:dyDescent="0.4"/>
  <cols>
    <col min="1" max="1" width="9.625" style="84" customWidth="1"/>
    <col min="2" max="2" width="28.375" style="84" customWidth="1"/>
    <col min="3" max="3" width="35.125" style="84" customWidth="1"/>
    <col min="4" max="4" width="43.125" style="84" customWidth="1"/>
    <col min="5" max="6" width="20.875" style="84" customWidth="1"/>
    <col min="7" max="7" width="21.125" style="228" customWidth="1"/>
    <col min="8" max="9" width="15.875" style="84" customWidth="1"/>
    <col min="10" max="27" width="9" style="84" customWidth="1"/>
    <col min="28" max="16384" width="12.625" style="84"/>
  </cols>
  <sheetData>
    <row r="1" spans="1:27" ht="24" customHeight="1" x14ac:dyDescent="0.4">
      <c r="A1" s="78"/>
      <c r="B1" s="79" t="s">
        <v>0</v>
      </c>
      <c r="C1" s="80" t="s">
        <v>1</v>
      </c>
      <c r="D1" s="81"/>
      <c r="E1" s="81"/>
      <c r="F1" s="82"/>
      <c r="G1" s="83" t="s">
        <v>2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24" customHeight="1" x14ac:dyDescent="0.4">
      <c r="A2" s="78"/>
      <c r="B2" s="85" t="s">
        <v>3</v>
      </c>
      <c r="C2" s="86" t="s">
        <v>4</v>
      </c>
      <c r="D2" s="86"/>
      <c r="E2" s="86"/>
      <c r="F2" s="87"/>
      <c r="G2" s="88" t="s">
        <v>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7" ht="24" customHeight="1" x14ac:dyDescent="0.4">
      <c r="A3" s="89"/>
      <c r="B3" s="90"/>
      <c r="C3" s="91"/>
      <c r="D3" s="91"/>
      <c r="E3" s="91"/>
      <c r="F3" s="92"/>
      <c r="G3" s="93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ht="72" x14ac:dyDescent="0.4">
      <c r="A4" s="94" t="s">
        <v>11</v>
      </c>
      <c r="B4" s="94" t="s">
        <v>63</v>
      </c>
      <c r="C4" s="94" t="s">
        <v>64</v>
      </c>
      <c r="D4" s="94" t="s">
        <v>65</v>
      </c>
      <c r="E4" s="95" t="s">
        <v>14</v>
      </c>
      <c r="F4" s="95" t="s">
        <v>15</v>
      </c>
      <c r="G4" s="96" t="s">
        <v>16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21" customHeight="1" x14ac:dyDescent="0.55000000000000004">
      <c r="A5" s="98"/>
      <c r="B5" s="99" t="s">
        <v>66</v>
      </c>
      <c r="C5" s="100"/>
      <c r="D5" s="101"/>
      <c r="E5" s="102"/>
      <c r="F5" s="103"/>
      <c r="G5" s="104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21" customHeight="1" x14ac:dyDescent="0.55000000000000004">
      <c r="A6" s="105">
        <v>1</v>
      </c>
      <c r="B6" s="106" t="s">
        <v>67</v>
      </c>
      <c r="C6" s="107" t="s">
        <v>68</v>
      </c>
      <c r="D6" s="108" t="s">
        <v>69</v>
      </c>
      <c r="E6" s="109">
        <v>108</v>
      </c>
      <c r="F6" s="110">
        <v>109</v>
      </c>
      <c r="G6" s="111">
        <f t="shared" ref="G6:G12" si="0">IFERROR(ROUND((E6/F6)*100,2),0)</f>
        <v>99.08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21" customHeight="1" x14ac:dyDescent="0.55000000000000004">
      <c r="A7" s="112">
        <v>2</v>
      </c>
      <c r="B7" s="107"/>
      <c r="C7" s="107" t="s">
        <v>70</v>
      </c>
      <c r="D7" s="108" t="s">
        <v>69</v>
      </c>
      <c r="E7" s="109">
        <v>101</v>
      </c>
      <c r="F7" s="110">
        <v>106</v>
      </c>
      <c r="G7" s="111">
        <f t="shared" si="0"/>
        <v>95.28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21" customHeight="1" x14ac:dyDescent="0.55000000000000004">
      <c r="A8" s="112">
        <v>3</v>
      </c>
      <c r="B8" s="107"/>
      <c r="C8" s="107" t="s">
        <v>71</v>
      </c>
      <c r="D8" s="108" t="s">
        <v>69</v>
      </c>
      <c r="E8" s="109">
        <v>80</v>
      </c>
      <c r="F8" s="110">
        <v>81</v>
      </c>
      <c r="G8" s="111">
        <f t="shared" si="0"/>
        <v>98.77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21" customHeight="1" x14ac:dyDescent="0.55000000000000004">
      <c r="A9" s="112">
        <v>4</v>
      </c>
      <c r="B9" s="107"/>
      <c r="C9" s="107" t="s">
        <v>72</v>
      </c>
      <c r="D9" s="108" t="s">
        <v>69</v>
      </c>
      <c r="E9" s="109">
        <v>88</v>
      </c>
      <c r="F9" s="110">
        <v>90</v>
      </c>
      <c r="G9" s="111">
        <f t="shared" si="0"/>
        <v>97.78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ht="21" customHeight="1" x14ac:dyDescent="0.55000000000000004">
      <c r="A10" s="112">
        <v>5</v>
      </c>
      <c r="B10" s="107"/>
      <c r="C10" s="107" t="s">
        <v>73</v>
      </c>
      <c r="D10" s="108" t="s">
        <v>69</v>
      </c>
      <c r="E10" s="109">
        <v>92</v>
      </c>
      <c r="F10" s="110">
        <v>92</v>
      </c>
      <c r="G10" s="111">
        <f t="shared" si="0"/>
        <v>100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ht="21" customHeight="1" x14ac:dyDescent="0.55000000000000004">
      <c r="A11" s="112">
        <v>6</v>
      </c>
      <c r="B11" s="107"/>
      <c r="C11" s="113" t="s">
        <v>74</v>
      </c>
      <c r="D11" s="108" t="s">
        <v>69</v>
      </c>
      <c r="E11" s="109">
        <v>75</v>
      </c>
      <c r="F11" s="110">
        <v>80</v>
      </c>
      <c r="G11" s="111">
        <f t="shared" si="0"/>
        <v>93.75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ht="21" customHeight="1" x14ac:dyDescent="0.55000000000000004">
      <c r="A12" s="112">
        <v>7</v>
      </c>
      <c r="B12" s="107"/>
      <c r="C12" s="107" t="s">
        <v>75</v>
      </c>
      <c r="D12" s="108" t="s">
        <v>69</v>
      </c>
      <c r="E12" s="109">
        <v>88</v>
      </c>
      <c r="F12" s="110">
        <v>96</v>
      </c>
      <c r="G12" s="111">
        <f t="shared" si="0"/>
        <v>91.67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ht="21" customHeight="1" x14ac:dyDescent="0.55000000000000004">
      <c r="A13" s="112"/>
      <c r="B13" s="107" t="s">
        <v>76</v>
      </c>
      <c r="C13" s="114"/>
      <c r="D13" s="115"/>
      <c r="E13" s="116">
        <f>SUM(E6:E12)</f>
        <v>632</v>
      </c>
      <c r="F13" s="117">
        <f t="shared" ref="F13" si="1">SUM(F6:F12)</f>
        <v>654</v>
      </c>
      <c r="G13" s="111">
        <f>IFERROR(ROUND((E12/F12)*100,2),0)</f>
        <v>91.67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ht="21" customHeight="1" x14ac:dyDescent="0.55000000000000004">
      <c r="A14" s="112">
        <v>8</v>
      </c>
      <c r="B14" s="107" t="s">
        <v>77</v>
      </c>
      <c r="C14" s="107"/>
      <c r="D14" s="108" t="s">
        <v>78</v>
      </c>
      <c r="E14" s="116"/>
      <c r="F14" s="110"/>
      <c r="G14" s="111">
        <f>IFERROR(ROUND((E14/F14)*100,2),0)</f>
        <v>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ht="21" customHeight="1" x14ac:dyDescent="0.55000000000000004">
      <c r="A15" s="112"/>
      <c r="B15" s="118" t="s">
        <v>79</v>
      </c>
      <c r="C15" s="118"/>
      <c r="D15" s="119"/>
      <c r="E15" s="120">
        <f>SUM(E13:E14)</f>
        <v>632</v>
      </c>
      <c r="F15" s="121">
        <f t="shared" ref="F15" si="2">SUM(F13:F14)</f>
        <v>654</v>
      </c>
      <c r="G15" s="122">
        <f>IFERROR(ROUND((E15/F15)*100,2),0)</f>
        <v>96.64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ht="21" customHeight="1" x14ac:dyDescent="0.55000000000000004">
      <c r="A16" s="123"/>
      <c r="B16" s="124" t="s">
        <v>80</v>
      </c>
      <c r="C16" s="125"/>
      <c r="D16" s="126"/>
      <c r="E16" s="127"/>
      <c r="F16" s="128"/>
      <c r="G16" s="104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21" customHeight="1" x14ac:dyDescent="0.55000000000000004">
      <c r="A17" s="112">
        <v>9</v>
      </c>
      <c r="B17" s="113" t="s">
        <v>81</v>
      </c>
      <c r="C17" s="129" t="s">
        <v>82</v>
      </c>
      <c r="D17" s="130" t="s">
        <v>83</v>
      </c>
      <c r="E17" s="131">
        <v>28</v>
      </c>
      <c r="F17" s="132">
        <v>30</v>
      </c>
      <c r="G17" s="111">
        <f t="shared" ref="G17:G26" si="3">IFERROR(ROUND((E17/F17)*100,2),0)</f>
        <v>93.33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ht="21" customHeight="1" x14ac:dyDescent="0.55000000000000004">
      <c r="A18" s="112"/>
      <c r="B18" s="113"/>
      <c r="C18" s="133" t="s">
        <v>84</v>
      </c>
      <c r="D18" s="130" t="s">
        <v>83</v>
      </c>
      <c r="E18" s="131">
        <v>19</v>
      </c>
      <c r="F18" s="132">
        <v>19</v>
      </c>
      <c r="G18" s="111">
        <f t="shared" si="3"/>
        <v>100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ht="21" customHeight="1" x14ac:dyDescent="0.55000000000000004">
      <c r="A19" s="112">
        <v>10</v>
      </c>
      <c r="B19" s="107"/>
      <c r="C19" s="134" t="s">
        <v>85</v>
      </c>
      <c r="D19" s="135" t="s">
        <v>86</v>
      </c>
      <c r="E19" s="136">
        <v>66</v>
      </c>
      <c r="F19" s="110">
        <v>70</v>
      </c>
      <c r="G19" s="111">
        <f t="shared" si="3"/>
        <v>94.29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ht="21" customHeight="1" x14ac:dyDescent="0.55000000000000004">
      <c r="A20" s="112">
        <v>11</v>
      </c>
      <c r="B20" s="107"/>
      <c r="C20" s="134" t="s">
        <v>87</v>
      </c>
      <c r="D20" s="135" t="s">
        <v>86</v>
      </c>
      <c r="E20" s="116">
        <v>93</v>
      </c>
      <c r="F20" s="137">
        <v>94</v>
      </c>
      <c r="G20" s="111">
        <f t="shared" si="3"/>
        <v>98.94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ht="21" customHeight="1" x14ac:dyDescent="0.55000000000000004">
      <c r="A21" s="112">
        <v>12</v>
      </c>
      <c r="B21" s="107"/>
      <c r="C21" s="134" t="s">
        <v>88</v>
      </c>
      <c r="D21" s="135" t="s">
        <v>86</v>
      </c>
      <c r="E21" s="116">
        <v>40</v>
      </c>
      <c r="F21" s="110">
        <v>43</v>
      </c>
      <c r="G21" s="111">
        <f t="shared" si="3"/>
        <v>93.02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ht="21" customHeight="1" x14ac:dyDescent="0.55000000000000004">
      <c r="A22" s="112">
        <v>13</v>
      </c>
      <c r="B22" s="107"/>
      <c r="C22" s="134" t="s">
        <v>89</v>
      </c>
      <c r="D22" s="135" t="s">
        <v>86</v>
      </c>
      <c r="E22" s="116">
        <v>21</v>
      </c>
      <c r="F22" s="110">
        <v>22</v>
      </c>
      <c r="G22" s="111">
        <f t="shared" si="3"/>
        <v>95.45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ht="21" customHeight="1" x14ac:dyDescent="0.55000000000000004">
      <c r="A23" s="112">
        <v>14</v>
      </c>
      <c r="B23" s="107"/>
      <c r="C23" s="134" t="s">
        <v>90</v>
      </c>
      <c r="D23" s="135" t="s">
        <v>86</v>
      </c>
      <c r="E23" s="138">
        <v>99</v>
      </c>
      <c r="F23" s="139">
        <v>99</v>
      </c>
      <c r="G23" s="111">
        <f t="shared" si="3"/>
        <v>100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ht="21" customHeight="1" x14ac:dyDescent="0.55000000000000004">
      <c r="A24" s="112"/>
      <c r="B24" s="107"/>
      <c r="C24" s="134" t="s">
        <v>91</v>
      </c>
      <c r="D24" s="135" t="s">
        <v>86</v>
      </c>
      <c r="E24" s="138">
        <v>10</v>
      </c>
      <c r="F24" s="139">
        <v>10</v>
      </c>
      <c r="G24" s="111">
        <f t="shared" si="3"/>
        <v>100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21" customHeight="1" x14ac:dyDescent="0.55000000000000004">
      <c r="A25" s="112">
        <v>15</v>
      </c>
      <c r="B25" s="107"/>
      <c r="C25" s="140" t="s">
        <v>92</v>
      </c>
      <c r="D25" s="135" t="s">
        <v>93</v>
      </c>
      <c r="E25" s="112">
        <v>69</v>
      </c>
      <c r="F25" s="139">
        <v>73</v>
      </c>
      <c r="G25" s="111">
        <f t="shared" si="3"/>
        <v>94.52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ht="21" customHeight="1" x14ac:dyDescent="0.55000000000000004">
      <c r="A26" s="112">
        <v>16</v>
      </c>
      <c r="B26" s="107"/>
      <c r="C26" s="134" t="s">
        <v>94</v>
      </c>
      <c r="D26" s="135" t="s">
        <v>95</v>
      </c>
      <c r="E26" s="136">
        <v>143</v>
      </c>
      <c r="F26" s="141">
        <v>147</v>
      </c>
      <c r="G26" s="111">
        <f t="shared" si="3"/>
        <v>97.28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ht="21" customHeight="1" x14ac:dyDescent="0.55000000000000004">
      <c r="A27" s="112"/>
      <c r="B27" s="118" t="s">
        <v>79</v>
      </c>
      <c r="C27" s="118"/>
      <c r="D27" s="119"/>
      <c r="E27" s="120">
        <f>SUM(E17,E18,E19:E26)</f>
        <v>588</v>
      </c>
      <c r="F27" s="121">
        <f>SUM(F17,F18,F19:F26)</f>
        <v>607</v>
      </c>
      <c r="G27" s="122">
        <f>IFERROR(ROUND((E27/F27)*100,2),0)</f>
        <v>96.87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1" customHeight="1" x14ac:dyDescent="0.55000000000000004">
      <c r="A28" s="123"/>
      <c r="B28" s="124" t="s">
        <v>96</v>
      </c>
      <c r="C28" s="125"/>
      <c r="D28" s="142"/>
      <c r="E28" s="127"/>
      <c r="F28" s="128"/>
      <c r="G28" s="104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ht="21" customHeight="1" x14ac:dyDescent="0.55000000000000004">
      <c r="A29" s="112">
        <v>17</v>
      </c>
      <c r="B29" s="113" t="s">
        <v>97</v>
      </c>
      <c r="C29" s="134" t="s">
        <v>98</v>
      </c>
      <c r="D29" s="135" t="s">
        <v>99</v>
      </c>
      <c r="E29" s="143">
        <v>27</v>
      </c>
      <c r="F29" s="144">
        <v>27</v>
      </c>
      <c r="G29" s="111">
        <f t="shared" ref="G29:G36" si="4">IFERROR(ROUND((E29/F29)*100,2),0)</f>
        <v>100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ht="21" customHeight="1" x14ac:dyDescent="0.55000000000000004">
      <c r="A30" s="112">
        <v>18</v>
      </c>
      <c r="B30" s="145" t="s">
        <v>100</v>
      </c>
      <c r="C30" s="134" t="s">
        <v>101</v>
      </c>
      <c r="D30" s="135" t="s">
        <v>99</v>
      </c>
      <c r="E30" s="143">
        <v>77</v>
      </c>
      <c r="F30" s="110">
        <v>80</v>
      </c>
      <c r="G30" s="111">
        <f t="shared" si="4"/>
        <v>96.25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21" customHeight="1" x14ac:dyDescent="0.55000000000000004">
      <c r="A31" s="112">
        <v>19</v>
      </c>
      <c r="B31" s="113"/>
      <c r="C31" s="146" t="s">
        <v>102</v>
      </c>
      <c r="D31" s="135" t="s">
        <v>69</v>
      </c>
      <c r="E31" s="143">
        <v>136</v>
      </c>
      <c r="F31" s="110">
        <v>148</v>
      </c>
      <c r="G31" s="111">
        <f t="shared" si="4"/>
        <v>91.89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ht="21" customHeight="1" x14ac:dyDescent="0.55000000000000004">
      <c r="A32" s="112">
        <v>20</v>
      </c>
      <c r="B32" s="107"/>
      <c r="C32" s="134" t="s">
        <v>103</v>
      </c>
      <c r="D32" s="147" t="s">
        <v>99</v>
      </c>
      <c r="E32" s="143">
        <v>153</v>
      </c>
      <c r="F32" s="110">
        <v>163</v>
      </c>
      <c r="G32" s="111">
        <f t="shared" si="4"/>
        <v>93.87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ht="21" customHeight="1" x14ac:dyDescent="0.55000000000000004">
      <c r="A33" s="112">
        <v>21</v>
      </c>
      <c r="B33" s="107"/>
      <c r="C33" s="146" t="s">
        <v>104</v>
      </c>
      <c r="D33" s="135" t="s">
        <v>99</v>
      </c>
      <c r="E33" s="116">
        <v>124</v>
      </c>
      <c r="F33" s="110">
        <v>128</v>
      </c>
      <c r="G33" s="111">
        <f t="shared" si="4"/>
        <v>96.88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ht="21" customHeight="1" x14ac:dyDescent="0.55000000000000004">
      <c r="A34" s="112">
        <v>22</v>
      </c>
      <c r="B34" s="107"/>
      <c r="C34" s="146" t="s">
        <v>105</v>
      </c>
      <c r="D34" s="135" t="s">
        <v>99</v>
      </c>
      <c r="E34" s="116">
        <v>149</v>
      </c>
      <c r="F34" s="110">
        <v>153</v>
      </c>
      <c r="G34" s="111">
        <f t="shared" si="4"/>
        <v>97.39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21" customHeight="1" x14ac:dyDescent="0.55000000000000004">
      <c r="A35" s="112">
        <v>23</v>
      </c>
      <c r="B35" s="107"/>
      <c r="C35" s="148" t="s">
        <v>106</v>
      </c>
      <c r="D35" s="130" t="s">
        <v>99</v>
      </c>
      <c r="E35" s="131">
        <v>64</v>
      </c>
      <c r="F35" s="117">
        <v>66</v>
      </c>
      <c r="G35" s="111">
        <f t="shared" si="4"/>
        <v>96.97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ht="21" customHeight="1" x14ac:dyDescent="0.55000000000000004">
      <c r="A36" s="112"/>
      <c r="B36" s="149" t="s">
        <v>79</v>
      </c>
      <c r="C36" s="150" t="s">
        <v>107</v>
      </c>
      <c r="D36" s="151"/>
      <c r="E36" s="152">
        <f>SUM(E29:E35)</f>
        <v>730</v>
      </c>
      <c r="F36" s="153">
        <f>SUM(F29:F35)</f>
        <v>765</v>
      </c>
      <c r="G36" s="154">
        <f t="shared" si="4"/>
        <v>95.42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ht="21" customHeight="1" x14ac:dyDescent="0.55000000000000004">
      <c r="A37" s="123"/>
      <c r="B37" s="124" t="s">
        <v>108</v>
      </c>
      <c r="C37" s="125"/>
      <c r="D37" s="155"/>
      <c r="E37" s="127"/>
      <c r="F37" s="128"/>
      <c r="G37" s="104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21" customHeight="1" x14ac:dyDescent="0.55000000000000004">
      <c r="A38" s="112">
        <v>24</v>
      </c>
      <c r="B38" s="107" t="s">
        <v>109</v>
      </c>
      <c r="C38" s="146" t="s">
        <v>110</v>
      </c>
      <c r="D38" s="135" t="s">
        <v>99</v>
      </c>
      <c r="E38" s="143">
        <v>26</v>
      </c>
      <c r="F38" s="110">
        <v>27</v>
      </c>
      <c r="G38" s="111">
        <f t="shared" ref="G38:G48" si="5">IFERROR(ROUND((E38/F38)*100,2),0)</f>
        <v>96.3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ht="21" customHeight="1" x14ac:dyDescent="0.55000000000000004">
      <c r="A39" s="112">
        <v>25</v>
      </c>
      <c r="B39" s="145" t="s">
        <v>111</v>
      </c>
      <c r="C39" s="140" t="s">
        <v>112</v>
      </c>
      <c r="D39" s="135" t="s">
        <v>99</v>
      </c>
      <c r="E39" s="143">
        <v>128</v>
      </c>
      <c r="F39" s="110">
        <v>131</v>
      </c>
      <c r="G39" s="111">
        <f t="shared" si="5"/>
        <v>97.71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ht="21" customHeight="1" x14ac:dyDescent="0.55000000000000004">
      <c r="A40" s="112">
        <v>26</v>
      </c>
      <c r="B40" s="134" t="s">
        <v>113</v>
      </c>
      <c r="C40" s="140" t="s">
        <v>114</v>
      </c>
      <c r="D40" s="135" t="s">
        <v>78</v>
      </c>
      <c r="E40" s="143">
        <v>0</v>
      </c>
      <c r="F40" s="110">
        <v>0</v>
      </c>
      <c r="G40" s="111">
        <f>IFERROR(ROUND((E40/F40)*100,2),0)</f>
        <v>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ht="21" customHeight="1" x14ac:dyDescent="0.55000000000000004">
      <c r="A41" s="112">
        <v>27</v>
      </c>
      <c r="B41" s="145" t="s">
        <v>113</v>
      </c>
      <c r="C41" s="148" t="s">
        <v>115</v>
      </c>
      <c r="D41" s="130" t="s">
        <v>99</v>
      </c>
      <c r="E41" s="156"/>
      <c r="F41" s="110"/>
      <c r="G41" s="111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7" ht="21" customHeight="1" x14ac:dyDescent="0.55000000000000004">
      <c r="A42" s="112"/>
      <c r="B42" s="107"/>
      <c r="C42" s="157" t="s">
        <v>116</v>
      </c>
      <c r="D42" s="158"/>
      <c r="E42" s="159">
        <v>33</v>
      </c>
      <c r="F42" s="110">
        <v>35</v>
      </c>
      <c r="G42" s="111">
        <f t="shared" si="5"/>
        <v>94.29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ht="21" customHeight="1" x14ac:dyDescent="0.55000000000000004">
      <c r="A43" s="112"/>
      <c r="B43" s="145"/>
      <c r="C43" s="157" t="s">
        <v>117</v>
      </c>
      <c r="D43" s="160"/>
      <c r="E43" s="159">
        <v>183</v>
      </c>
      <c r="F43" s="110">
        <v>195</v>
      </c>
      <c r="G43" s="111">
        <f t="shared" si="5"/>
        <v>93.85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1" customHeight="1" x14ac:dyDescent="0.55000000000000004">
      <c r="A44" s="112"/>
      <c r="B44" s="145"/>
      <c r="C44" s="157" t="s">
        <v>118</v>
      </c>
      <c r="D44" s="160"/>
      <c r="E44" s="159">
        <v>57</v>
      </c>
      <c r="F44" s="110">
        <v>57</v>
      </c>
      <c r="G44" s="111">
        <f t="shared" si="5"/>
        <v>100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ht="21" customHeight="1" x14ac:dyDescent="0.55000000000000004">
      <c r="A45" s="112"/>
      <c r="B45" s="145"/>
      <c r="C45" s="157" t="s">
        <v>119</v>
      </c>
      <c r="D45" s="160"/>
      <c r="E45" s="159">
        <v>94</v>
      </c>
      <c r="F45" s="110">
        <v>100</v>
      </c>
      <c r="G45" s="111">
        <f t="shared" si="5"/>
        <v>94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21" customHeight="1" x14ac:dyDescent="0.55000000000000004">
      <c r="A46" s="112"/>
      <c r="B46" s="145"/>
      <c r="C46" s="157" t="s">
        <v>120</v>
      </c>
      <c r="D46" s="160"/>
      <c r="E46" s="159">
        <v>90</v>
      </c>
      <c r="F46" s="110">
        <v>94</v>
      </c>
      <c r="G46" s="111">
        <f t="shared" si="5"/>
        <v>95.74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ht="21" customHeight="1" x14ac:dyDescent="0.55000000000000004">
      <c r="A47" s="112"/>
      <c r="B47" s="145"/>
      <c r="C47" s="157" t="s">
        <v>121</v>
      </c>
      <c r="D47" s="160"/>
      <c r="E47" s="159">
        <v>225</v>
      </c>
      <c r="F47" s="110">
        <v>232</v>
      </c>
      <c r="G47" s="111">
        <f t="shared" si="5"/>
        <v>96.98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ht="21" customHeight="1" x14ac:dyDescent="0.55000000000000004">
      <c r="A48" s="112"/>
      <c r="B48" s="118" t="s">
        <v>79</v>
      </c>
      <c r="C48" s="118"/>
      <c r="D48" s="119"/>
      <c r="E48" s="120">
        <f>SUM(E38:E40,E42:E47)</f>
        <v>836</v>
      </c>
      <c r="F48" s="120">
        <f>SUM(F38:F40,F42:F47)</f>
        <v>871</v>
      </c>
      <c r="G48" s="154">
        <f t="shared" si="5"/>
        <v>95.98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ht="21" customHeight="1" x14ac:dyDescent="0.55000000000000004">
      <c r="A49" s="123"/>
      <c r="B49" s="161" t="s">
        <v>122</v>
      </c>
      <c r="C49" s="125"/>
      <c r="D49" s="142"/>
      <c r="E49" s="127"/>
      <c r="F49" s="128"/>
      <c r="G49" s="104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ht="21" customHeight="1" x14ac:dyDescent="0.55000000000000004">
      <c r="A50" s="112">
        <v>28</v>
      </c>
      <c r="B50" s="113" t="s">
        <v>81</v>
      </c>
      <c r="C50" s="113" t="s">
        <v>123</v>
      </c>
      <c r="D50" s="162" t="s">
        <v>124</v>
      </c>
      <c r="E50" s="143">
        <v>16</v>
      </c>
      <c r="F50" s="110">
        <v>18</v>
      </c>
      <c r="G50" s="111">
        <f>IFERROR(ROUND((E50/F50)*100,2),0)</f>
        <v>88.89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ht="21" customHeight="1" x14ac:dyDescent="0.55000000000000004">
      <c r="A51" s="112">
        <v>29</v>
      </c>
      <c r="B51" s="113" t="s">
        <v>125</v>
      </c>
      <c r="C51" s="113" t="s">
        <v>126</v>
      </c>
      <c r="D51" s="162" t="s">
        <v>78</v>
      </c>
      <c r="E51" s="143">
        <v>36</v>
      </c>
      <c r="F51" s="110">
        <v>40</v>
      </c>
      <c r="G51" s="111">
        <f t="shared" ref="G51:G57" si="6">IFERROR(ROUND((E51/F51)*100,2),0)</f>
        <v>90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ht="21" customHeight="1" x14ac:dyDescent="0.55000000000000004">
      <c r="A52" s="112">
        <v>30</v>
      </c>
      <c r="B52" s="163" t="s">
        <v>81</v>
      </c>
      <c r="C52" s="163" t="s">
        <v>127</v>
      </c>
      <c r="D52" s="130" t="s">
        <v>99</v>
      </c>
      <c r="E52" s="143">
        <v>34</v>
      </c>
      <c r="F52" s="110">
        <v>36</v>
      </c>
      <c r="G52" s="111">
        <f t="shared" si="6"/>
        <v>94.44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ht="21" customHeight="1" x14ac:dyDescent="0.55000000000000004">
      <c r="A53" s="112">
        <v>31</v>
      </c>
      <c r="B53" s="148"/>
      <c r="C53" s="133" t="s">
        <v>128</v>
      </c>
      <c r="D53" s="130" t="s">
        <v>99</v>
      </c>
      <c r="E53" s="143">
        <v>119</v>
      </c>
      <c r="F53" s="110">
        <v>129</v>
      </c>
      <c r="G53" s="111">
        <f t="shared" si="6"/>
        <v>92.25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ht="21" customHeight="1" x14ac:dyDescent="0.55000000000000004">
      <c r="A54" s="112">
        <v>32</v>
      </c>
      <c r="B54" s="148"/>
      <c r="C54" s="148" t="s">
        <v>129</v>
      </c>
      <c r="D54" s="130" t="s">
        <v>99</v>
      </c>
      <c r="E54" s="159">
        <v>25</v>
      </c>
      <c r="F54" s="110">
        <v>26</v>
      </c>
      <c r="G54" s="111">
        <f t="shared" si="6"/>
        <v>96.15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ht="21" customHeight="1" x14ac:dyDescent="0.55000000000000004">
      <c r="A55" s="112">
        <v>33</v>
      </c>
      <c r="B55" s="148"/>
      <c r="C55" s="133" t="s">
        <v>130</v>
      </c>
      <c r="D55" s="130" t="s">
        <v>99</v>
      </c>
      <c r="E55" s="159">
        <v>21</v>
      </c>
      <c r="F55" s="110">
        <v>22</v>
      </c>
      <c r="G55" s="111">
        <f t="shared" si="6"/>
        <v>95.45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ht="21" customHeight="1" x14ac:dyDescent="0.55000000000000004">
      <c r="A56" s="112">
        <v>34</v>
      </c>
      <c r="B56" s="148"/>
      <c r="C56" s="163" t="s">
        <v>131</v>
      </c>
      <c r="D56" s="130" t="s">
        <v>99</v>
      </c>
      <c r="E56" s="159">
        <v>19</v>
      </c>
      <c r="F56" s="110">
        <v>19</v>
      </c>
      <c r="G56" s="111">
        <f t="shared" si="6"/>
        <v>100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ht="21" customHeight="1" x14ac:dyDescent="0.55000000000000004">
      <c r="A57" s="112"/>
      <c r="B57" s="148"/>
      <c r="C57" s="164" t="s">
        <v>132</v>
      </c>
      <c r="D57" s="165" t="s">
        <v>133</v>
      </c>
      <c r="E57" s="159">
        <v>13</v>
      </c>
      <c r="F57" s="110">
        <v>14</v>
      </c>
      <c r="G57" s="111">
        <f t="shared" si="6"/>
        <v>92.86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ht="21" customHeight="1" x14ac:dyDescent="0.55000000000000004">
      <c r="A58" s="112"/>
      <c r="B58" s="118" t="s">
        <v>79</v>
      </c>
      <c r="C58" s="118"/>
      <c r="D58" s="166"/>
      <c r="E58" s="120">
        <f>SUM(E50:E57)</f>
        <v>283</v>
      </c>
      <c r="F58" s="120">
        <f>SUM(F50:F57)</f>
        <v>304</v>
      </c>
      <c r="G58" s="154">
        <f>IFERROR(ROUND((E58/F58)*100,2),0)</f>
        <v>93.09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ht="21" customHeight="1" x14ac:dyDescent="0.55000000000000004">
      <c r="A59" s="123"/>
      <c r="B59" s="124" t="s">
        <v>134</v>
      </c>
      <c r="C59" s="125"/>
      <c r="D59" s="155"/>
      <c r="E59" s="127"/>
      <c r="F59" s="128"/>
      <c r="G59" s="104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1" customHeight="1" x14ac:dyDescent="0.55000000000000004">
      <c r="A60" s="112">
        <v>35</v>
      </c>
      <c r="B60" s="145" t="s">
        <v>135</v>
      </c>
      <c r="C60" s="167" t="s">
        <v>136</v>
      </c>
      <c r="D60" s="168" t="s">
        <v>99</v>
      </c>
      <c r="E60" s="109">
        <v>63</v>
      </c>
      <c r="F60" s="110">
        <v>68</v>
      </c>
      <c r="G60" s="111">
        <f t="shared" ref="G60:G66" si="7">IFERROR(ROUND((E60/F60)*100,2),0)</f>
        <v>92.65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ht="21" customHeight="1" x14ac:dyDescent="0.55000000000000004">
      <c r="A61" s="112">
        <v>36</v>
      </c>
      <c r="B61" s="114"/>
      <c r="C61" s="167" t="s">
        <v>137</v>
      </c>
      <c r="D61" s="168" t="s">
        <v>99</v>
      </c>
      <c r="E61" s="109">
        <v>181</v>
      </c>
      <c r="F61" s="110">
        <v>186</v>
      </c>
      <c r="G61" s="111">
        <f t="shared" si="7"/>
        <v>97.31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ht="21" customHeight="1" x14ac:dyDescent="0.55000000000000004">
      <c r="A62" s="112">
        <v>37</v>
      </c>
      <c r="B62" s="107"/>
      <c r="C62" s="107" t="s">
        <v>138</v>
      </c>
      <c r="D62" s="108" t="s">
        <v>139</v>
      </c>
      <c r="E62" s="109">
        <v>120</v>
      </c>
      <c r="F62" s="110">
        <v>125</v>
      </c>
      <c r="G62" s="111">
        <f t="shared" si="7"/>
        <v>96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1:27" ht="21" customHeight="1" x14ac:dyDescent="0.55000000000000004">
      <c r="A63" s="112">
        <v>38</v>
      </c>
      <c r="B63" s="107"/>
      <c r="C63" s="107" t="s">
        <v>140</v>
      </c>
      <c r="D63" s="108" t="s">
        <v>139</v>
      </c>
      <c r="E63" s="109">
        <v>59</v>
      </c>
      <c r="F63" s="110">
        <v>60</v>
      </c>
      <c r="G63" s="111">
        <f t="shared" si="7"/>
        <v>98.33</v>
      </c>
      <c r="H63" s="169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ht="21" customHeight="1" x14ac:dyDescent="0.55000000000000004">
      <c r="A64" s="112">
        <v>39</v>
      </c>
      <c r="B64" s="107"/>
      <c r="C64" s="145" t="s">
        <v>141</v>
      </c>
      <c r="D64" s="108" t="s">
        <v>139</v>
      </c>
      <c r="E64" s="109">
        <v>20</v>
      </c>
      <c r="F64" s="110">
        <v>22</v>
      </c>
      <c r="G64" s="111">
        <f t="shared" si="7"/>
        <v>90.91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ht="21" customHeight="1" x14ac:dyDescent="0.55000000000000004">
      <c r="A65" s="112">
        <v>40</v>
      </c>
      <c r="B65" s="107"/>
      <c r="C65" s="107" t="s">
        <v>142</v>
      </c>
      <c r="D65" s="108" t="s">
        <v>139</v>
      </c>
      <c r="E65" s="109">
        <v>37</v>
      </c>
      <c r="F65" s="110">
        <v>38</v>
      </c>
      <c r="G65" s="111">
        <f t="shared" si="7"/>
        <v>97.37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1:27" ht="21" customHeight="1" x14ac:dyDescent="0.55000000000000004">
      <c r="A66" s="112"/>
      <c r="B66" s="170" t="s">
        <v>79</v>
      </c>
      <c r="C66" s="170" t="s">
        <v>107</v>
      </c>
      <c r="D66" s="171"/>
      <c r="E66" s="172">
        <f>SUM(E60,E61,E62:E65)</f>
        <v>480</v>
      </c>
      <c r="F66" s="173">
        <f>SUM(F60,F61,F62:F65)</f>
        <v>499</v>
      </c>
      <c r="G66" s="174">
        <f t="shared" si="7"/>
        <v>96.19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 ht="21" customHeight="1" x14ac:dyDescent="0.55000000000000004">
      <c r="A67" s="123"/>
      <c r="B67" s="161" t="s">
        <v>143</v>
      </c>
      <c r="C67" s="125"/>
      <c r="D67" s="142"/>
      <c r="E67" s="127"/>
      <c r="F67" s="128"/>
      <c r="G67" s="104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ht="21" customHeight="1" x14ac:dyDescent="0.55000000000000004">
      <c r="A68" s="112">
        <v>41</v>
      </c>
      <c r="B68" s="107" t="s">
        <v>115</v>
      </c>
      <c r="C68" s="107" t="s">
        <v>144</v>
      </c>
      <c r="D68" s="108" t="s">
        <v>139</v>
      </c>
      <c r="E68" s="143">
        <v>23</v>
      </c>
      <c r="F68" s="110">
        <v>24</v>
      </c>
      <c r="G68" s="111">
        <f t="shared" ref="G68:G79" si="8">IFERROR(ROUND((E68/F68)*100,2),0)</f>
        <v>95.83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7" ht="21" customHeight="1" x14ac:dyDescent="0.55000000000000004">
      <c r="A69" s="112">
        <v>42</v>
      </c>
      <c r="B69" s="107"/>
      <c r="C69" s="175" t="s">
        <v>145</v>
      </c>
      <c r="D69" s="108" t="s">
        <v>139</v>
      </c>
      <c r="E69" s="143">
        <v>12</v>
      </c>
      <c r="F69" s="110">
        <v>12</v>
      </c>
      <c r="G69" s="111">
        <f t="shared" si="8"/>
        <v>100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1:27" ht="21" customHeight="1" x14ac:dyDescent="0.55000000000000004">
      <c r="A70" s="112">
        <v>43</v>
      </c>
      <c r="B70" s="107" t="s">
        <v>81</v>
      </c>
      <c r="C70" s="145" t="s">
        <v>146</v>
      </c>
      <c r="D70" s="108" t="s">
        <v>139</v>
      </c>
      <c r="E70" s="143">
        <v>36</v>
      </c>
      <c r="F70" s="110">
        <v>37</v>
      </c>
      <c r="G70" s="111">
        <f t="shared" si="8"/>
        <v>97.3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1:27" ht="21" customHeight="1" x14ac:dyDescent="0.55000000000000004">
      <c r="A71" s="112">
        <v>44</v>
      </c>
      <c r="B71" s="107" t="s">
        <v>115</v>
      </c>
      <c r="C71" s="176" t="s">
        <v>147</v>
      </c>
      <c r="D71" s="176" t="s">
        <v>148</v>
      </c>
      <c r="E71" s="143">
        <v>77</v>
      </c>
      <c r="F71" s="117">
        <v>79</v>
      </c>
      <c r="G71" s="111">
        <f t="shared" si="8"/>
        <v>97.47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1:27" ht="21" customHeight="1" x14ac:dyDescent="0.55000000000000004">
      <c r="A72" s="112">
        <v>45</v>
      </c>
      <c r="B72" s="107" t="s">
        <v>115</v>
      </c>
      <c r="C72" s="176" t="s">
        <v>149</v>
      </c>
      <c r="D72" s="176" t="s">
        <v>148</v>
      </c>
      <c r="E72" s="143">
        <v>15</v>
      </c>
      <c r="F72" s="117">
        <v>18</v>
      </c>
      <c r="G72" s="111">
        <f t="shared" si="8"/>
        <v>83.33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ht="21" customHeight="1" x14ac:dyDescent="0.55000000000000004">
      <c r="A73" s="112">
        <v>46</v>
      </c>
      <c r="B73" s="140" t="s">
        <v>115</v>
      </c>
      <c r="C73" s="177" t="s">
        <v>150</v>
      </c>
      <c r="D73" s="177" t="s">
        <v>151</v>
      </c>
      <c r="E73" s="143">
        <v>25</v>
      </c>
      <c r="F73" s="117">
        <v>28</v>
      </c>
      <c r="G73" s="111">
        <f t="shared" si="8"/>
        <v>89.29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ht="45" customHeight="1" x14ac:dyDescent="0.55000000000000004">
      <c r="A74" s="112">
        <v>47</v>
      </c>
      <c r="B74" s="140"/>
      <c r="C74" s="178" t="s">
        <v>152</v>
      </c>
      <c r="D74" s="177" t="s">
        <v>153</v>
      </c>
      <c r="E74" s="143">
        <v>0</v>
      </c>
      <c r="F74" s="117">
        <v>0</v>
      </c>
      <c r="G74" s="111">
        <f t="shared" si="8"/>
        <v>0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ht="45" customHeight="1" x14ac:dyDescent="0.55000000000000004">
      <c r="A75" s="112">
        <v>48</v>
      </c>
      <c r="B75" s="140"/>
      <c r="C75" s="178" t="s">
        <v>154</v>
      </c>
      <c r="D75" s="177" t="s">
        <v>155</v>
      </c>
      <c r="E75" s="143">
        <v>0</v>
      </c>
      <c r="F75" s="117">
        <v>0</v>
      </c>
      <c r="G75" s="111">
        <f t="shared" si="8"/>
        <v>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45" customHeight="1" x14ac:dyDescent="0.55000000000000004">
      <c r="A76" s="112">
        <v>49</v>
      </c>
      <c r="B76" s="140" t="s">
        <v>100</v>
      </c>
      <c r="C76" s="178" t="s">
        <v>156</v>
      </c>
      <c r="D76" s="177" t="s">
        <v>155</v>
      </c>
      <c r="E76" s="143">
        <v>0</v>
      </c>
      <c r="F76" s="117">
        <v>0</v>
      </c>
      <c r="G76" s="111">
        <f t="shared" si="8"/>
        <v>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1:27" ht="21" customHeight="1" x14ac:dyDescent="0.55000000000000004">
      <c r="A77" s="112">
        <v>50</v>
      </c>
      <c r="B77" s="140" t="s">
        <v>115</v>
      </c>
      <c r="C77" s="177" t="s">
        <v>157</v>
      </c>
      <c r="D77" s="177" t="s">
        <v>86</v>
      </c>
      <c r="E77" s="143">
        <v>29</v>
      </c>
      <c r="F77" s="117">
        <v>29</v>
      </c>
      <c r="G77" s="111">
        <f t="shared" si="8"/>
        <v>100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ht="21" customHeight="1" x14ac:dyDescent="0.55000000000000004">
      <c r="A78" s="112"/>
      <c r="B78" s="140"/>
      <c r="C78" s="179" t="s">
        <v>158</v>
      </c>
      <c r="D78" s="180" t="s">
        <v>159</v>
      </c>
      <c r="E78" s="143">
        <v>21</v>
      </c>
      <c r="F78" s="117">
        <v>21</v>
      </c>
      <c r="G78" s="111">
        <f t="shared" si="8"/>
        <v>100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ht="21" customHeight="1" x14ac:dyDescent="0.55000000000000004">
      <c r="A79" s="112"/>
      <c r="B79" s="118" t="s">
        <v>79</v>
      </c>
      <c r="C79" s="118"/>
      <c r="D79" s="119"/>
      <c r="E79" s="120">
        <f>SUM(E68:E78)</f>
        <v>238</v>
      </c>
      <c r="F79" s="120">
        <f>SUM(F68:F78)</f>
        <v>248</v>
      </c>
      <c r="G79" s="154">
        <f t="shared" si="8"/>
        <v>95.97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ht="21" customHeight="1" x14ac:dyDescent="0.55000000000000004">
      <c r="A80" s="123"/>
      <c r="B80" s="124" t="s">
        <v>160</v>
      </c>
      <c r="C80" s="125"/>
      <c r="D80" s="142"/>
      <c r="E80" s="127"/>
      <c r="F80" s="128"/>
      <c r="G80" s="104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ht="21" customHeight="1" x14ac:dyDescent="0.55000000000000004">
      <c r="A81" s="112">
        <v>51</v>
      </c>
      <c r="B81" s="113" t="s">
        <v>161</v>
      </c>
      <c r="C81" s="107" t="s">
        <v>162</v>
      </c>
      <c r="D81" s="108" t="s">
        <v>163</v>
      </c>
      <c r="E81" s="109">
        <v>117</v>
      </c>
      <c r="F81" s="110">
        <v>122</v>
      </c>
      <c r="G81" s="111">
        <f t="shared" ref="G81:G82" si="9">IFERROR(ROUND((E81/F81)*100,2),0)</f>
        <v>95.9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1:27" ht="21" customHeight="1" x14ac:dyDescent="0.55000000000000004">
      <c r="A82" s="112"/>
      <c r="B82" s="118" t="s">
        <v>79</v>
      </c>
      <c r="C82" s="118"/>
      <c r="D82" s="119"/>
      <c r="E82" s="120">
        <f t="shared" ref="E82:F82" si="10">E81</f>
        <v>117</v>
      </c>
      <c r="F82" s="181">
        <f t="shared" si="10"/>
        <v>122</v>
      </c>
      <c r="G82" s="154">
        <f t="shared" si="9"/>
        <v>95.9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1:27" ht="21" customHeight="1" x14ac:dyDescent="0.55000000000000004">
      <c r="A83" s="123"/>
      <c r="B83" s="124" t="s">
        <v>164</v>
      </c>
      <c r="C83" s="125"/>
      <c r="D83" s="142"/>
      <c r="E83" s="127"/>
      <c r="F83" s="128"/>
      <c r="G83" s="104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1:27" ht="21" customHeight="1" x14ac:dyDescent="0.55000000000000004">
      <c r="A84" s="112">
        <v>52</v>
      </c>
      <c r="B84" s="113" t="s">
        <v>165</v>
      </c>
      <c r="C84" s="145" t="s">
        <v>166</v>
      </c>
      <c r="D84" s="162" t="s">
        <v>167</v>
      </c>
      <c r="E84" s="116">
        <v>124</v>
      </c>
      <c r="F84" s="110">
        <v>128</v>
      </c>
      <c r="G84" s="111">
        <f t="shared" ref="G84:G92" si="11">IFERROR(ROUND((E84/F84)*100,2),0)</f>
        <v>96.88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1:27" ht="21" customHeight="1" x14ac:dyDescent="0.55000000000000004">
      <c r="A85" s="112">
        <v>53</v>
      </c>
      <c r="B85" s="107" t="s">
        <v>81</v>
      </c>
      <c r="C85" s="163" t="s">
        <v>168</v>
      </c>
      <c r="D85" s="130" t="s">
        <v>99</v>
      </c>
      <c r="E85" s="182">
        <v>0</v>
      </c>
      <c r="F85" s="183">
        <v>0</v>
      </c>
      <c r="G85" s="111">
        <f t="shared" si="11"/>
        <v>0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1:27" ht="21" customHeight="1" x14ac:dyDescent="0.55000000000000004">
      <c r="A86" s="112">
        <v>54</v>
      </c>
      <c r="B86" s="107"/>
      <c r="C86" s="148" t="s">
        <v>169</v>
      </c>
      <c r="D86" s="130" t="s">
        <v>170</v>
      </c>
      <c r="E86" s="184">
        <v>10</v>
      </c>
      <c r="F86" s="110">
        <v>10</v>
      </c>
      <c r="G86" s="111">
        <f t="shared" si="11"/>
        <v>100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1:27" ht="21" customHeight="1" x14ac:dyDescent="0.55000000000000004">
      <c r="A87" s="112">
        <v>55</v>
      </c>
      <c r="B87" s="113" t="s">
        <v>171</v>
      </c>
      <c r="C87" s="145" t="s">
        <v>172</v>
      </c>
      <c r="D87" s="162" t="s">
        <v>139</v>
      </c>
      <c r="E87" s="116">
        <v>32</v>
      </c>
      <c r="F87" s="110">
        <v>35</v>
      </c>
      <c r="G87" s="111">
        <f t="shared" si="11"/>
        <v>91.43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1:27" ht="21" customHeight="1" x14ac:dyDescent="0.55000000000000004">
      <c r="A88" s="112">
        <v>56</v>
      </c>
      <c r="B88" s="107" t="s">
        <v>173</v>
      </c>
      <c r="C88" s="107" t="s">
        <v>174</v>
      </c>
      <c r="D88" s="108" t="s">
        <v>159</v>
      </c>
      <c r="E88" s="116">
        <v>6</v>
      </c>
      <c r="F88" s="110">
        <v>6</v>
      </c>
      <c r="G88" s="111">
        <f t="shared" si="11"/>
        <v>100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</row>
    <row r="89" spans="1:27" ht="21" customHeight="1" x14ac:dyDescent="0.55000000000000004">
      <c r="A89" s="112">
        <v>57</v>
      </c>
      <c r="B89" s="113" t="s">
        <v>165</v>
      </c>
      <c r="C89" s="107" t="s">
        <v>175</v>
      </c>
      <c r="D89" s="107" t="s">
        <v>148</v>
      </c>
      <c r="E89" s="116">
        <v>89</v>
      </c>
      <c r="F89" s="110">
        <v>89</v>
      </c>
      <c r="G89" s="111">
        <f t="shared" si="11"/>
        <v>100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1:27" ht="21" customHeight="1" x14ac:dyDescent="0.55000000000000004">
      <c r="A90" s="112">
        <v>58</v>
      </c>
      <c r="B90" s="176" t="s">
        <v>81</v>
      </c>
      <c r="C90" s="107" t="s">
        <v>176</v>
      </c>
      <c r="D90" s="107" t="s">
        <v>151</v>
      </c>
      <c r="E90" s="116">
        <v>3</v>
      </c>
      <c r="F90" s="110">
        <v>3</v>
      </c>
      <c r="G90" s="111">
        <f t="shared" si="11"/>
        <v>100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1:27" ht="21" customHeight="1" x14ac:dyDescent="0.55000000000000004">
      <c r="A91" s="112">
        <v>59</v>
      </c>
      <c r="B91" s="176" t="s">
        <v>81</v>
      </c>
      <c r="C91" s="107" t="s">
        <v>177</v>
      </c>
      <c r="D91" s="108" t="s">
        <v>148</v>
      </c>
      <c r="E91" s="116">
        <v>16</v>
      </c>
      <c r="F91" s="110">
        <v>16</v>
      </c>
      <c r="G91" s="111">
        <f t="shared" si="11"/>
        <v>100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1:27" ht="21" customHeight="1" x14ac:dyDescent="0.55000000000000004">
      <c r="A92" s="112"/>
      <c r="B92" s="118" t="s">
        <v>79</v>
      </c>
      <c r="C92" s="118"/>
      <c r="D92" s="119"/>
      <c r="E92" s="121">
        <f>SUM(E84:E91)</f>
        <v>280</v>
      </c>
      <c r="F92" s="121">
        <f>SUM(F84:F91)</f>
        <v>287</v>
      </c>
      <c r="G92" s="154">
        <f t="shared" si="11"/>
        <v>97.56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  <row r="93" spans="1:27" ht="21" customHeight="1" x14ac:dyDescent="0.55000000000000004">
      <c r="A93" s="123"/>
      <c r="B93" s="124" t="s">
        <v>178</v>
      </c>
      <c r="C93" s="125"/>
      <c r="D93" s="142"/>
      <c r="E93" s="127"/>
      <c r="F93" s="128"/>
      <c r="G93" s="104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1:27" ht="21" customHeight="1" x14ac:dyDescent="0.55000000000000004">
      <c r="A94" s="112">
        <v>60</v>
      </c>
      <c r="B94" s="107" t="s">
        <v>115</v>
      </c>
      <c r="C94" s="167" t="s">
        <v>179</v>
      </c>
      <c r="D94" s="168" t="s">
        <v>153</v>
      </c>
      <c r="E94" s="109">
        <v>19</v>
      </c>
      <c r="F94" s="185">
        <v>21</v>
      </c>
      <c r="G94" s="186">
        <f t="shared" ref="G94:G99" si="12">IFERROR(ROUND((E94/F94)*100,2),0)</f>
        <v>90.48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1:27" ht="21" customHeight="1" x14ac:dyDescent="0.55000000000000004">
      <c r="A95" s="112">
        <v>61</v>
      </c>
      <c r="B95" s="107" t="s">
        <v>115</v>
      </c>
      <c r="C95" s="133" t="s">
        <v>180</v>
      </c>
      <c r="D95" s="168" t="s">
        <v>181</v>
      </c>
      <c r="E95" s="109">
        <v>293</v>
      </c>
      <c r="F95" s="185">
        <v>302</v>
      </c>
      <c r="G95" s="186">
        <f t="shared" si="12"/>
        <v>97.02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1:27" ht="21" customHeight="1" x14ac:dyDescent="0.55000000000000004">
      <c r="A96" s="112">
        <v>62</v>
      </c>
      <c r="B96" s="107"/>
      <c r="C96" s="133" t="s">
        <v>182</v>
      </c>
      <c r="D96" s="168" t="s">
        <v>181</v>
      </c>
      <c r="E96" s="109">
        <v>2</v>
      </c>
      <c r="F96" s="185">
        <v>2</v>
      </c>
      <c r="G96" s="186">
        <f t="shared" si="12"/>
        <v>100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1:27" ht="21" customHeight="1" x14ac:dyDescent="0.55000000000000004">
      <c r="A97" s="112">
        <v>63</v>
      </c>
      <c r="B97" s="107"/>
      <c r="C97" s="133" t="s">
        <v>183</v>
      </c>
      <c r="D97" s="168" t="s">
        <v>93</v>
      </c>
      <c r="E97" s="109">
        <v>4</v>
      </c>
      <c r="F97" s="185">
        <v>4</v>
      </c>
      <c r="G97" s="186">
        <f t="shared" si="12"/>
        <v>100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1:27" ht="21" customHeight="1" x14ac:dyDescent="0.55000000000000004">
      <c r="A98" s="112">
        <v>64</v>
      </c>
      <c r="B98" s="107"/>
      <c r="C98" s="148" t="s">
        <v>184</v>
      </c>
      <c r="D98" s="168" t="s">
        <v>181</v>
      </c>
      <c r="E98" s="109">
        <v>395</v>
      </c>
      <c r="F98" s="187">
        <v>409</v>
      </c>
      <c r="G98" s="111">
        <f t="shared" si="12"/>
        <v>96.58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 ht="21" customHeight="1" x14ac:dyDescent="0.55000000000000004">
      <c r="A99" s="112"/>
      <c r="B99" s="118" t="s">
        <v>79</v>
      </c>
      <c r="C99" s="118"/>
      <c r="D99" s="119"/>
      <c r="E99" s="120">
        <f>SUM(E94:E98)</f>
        <v>713</v>
      </c>
      <c r="F99" s="120">
        <f>SUM(F94:F98)</f>
        <v>738</v>
      </c>
      <c r="G99" s="154">
        <f t="shared" si="12"/>
        <v>96.61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27" ht="21" customHeight="1" x14ac:dyDescent="0.55000000000000004">
      <c r="A100" s="123"/>
      <c r="B100" s="124" t="s">
        <v>185</v>
      </c>
      <c r="C100" s="125"/>
      <c r="D100" s="142"/>
      <c r="E100" s="188"/>
      <c r="F100" s="189"/>
      <c r="G100" s="104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1:27" ht="21" customHeight="1" x14ac:dyDescent="0.55000000000000004">
      <c r="A101" s="112">
        <v>65</v>
      </c>
      <c r="B101" s="146" t="s">
        <v>186</v>
      </c>
      <c r="C101" s="146" t="s">
        <v>187</v>
      </c>
      <c r="D101" s="135" t="s">
        <v>124</v>
      </c>
      <c r="E101" s="112">
        <v>78</v>
      </c>
      <c r="F101" s="117">
        <v>81</v>
      </c>
      <c r="G101" s="111">
        <f t="shared" ref="G101:G103" si="13">IFERROR(ROUND((E101/F101)*100,2),0)</f>
        <v>96.3</v>
      </c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1:27" ht="21" customHeight="1" x14ac:dyDescent="0.55000000000000004">
      <c r="A102" s="190">
        <v>66</v>
      </c>
      <c r="B102" s="146" t="s">
        <v>188</v>
      </c>
      <c r="C102" s="146" t="s">
        <v>189</v>
      </c>
      <c r="D102" s="135" t="s">
        <v>93</v>
      </c>
      <c r="E102" s="112">
        <v>21</v>
      </c>
      <c r="F102" s="117">
        <v>25</v>
      </c>
      <c r="G102" s="111">
        <f t="shared" si="13"/>
        <v>84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1:27" ht="21" customHeight="1" x14ac:dyDescent="0.55000000000000004">
      <c r="A103" s="191"/>
      <c r="B103" s="192" t="s">
        <v>79</v>
      </c>
      <c r="C103" s="125"/>
      <c r="D103" s="193"/>
      <c r="E103" s="120">
        <f>SUM(E101:E102)</f>
        <v>99</v>
      </c>
      <c r="F103" s="121">
        <f>SUM(F101:F102)</f>
        <v>106</v>
      </c>
      <c r="G103" s="154">
        <f t="shared" si="13"/>
        <v>93.4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  <row r="104" spans="1:27" ht="21" customHeight="1" x14ac:dyDescent="0.55000000000000004">
      <c r="A104" s="123"/>
      <c r="B104" s="124" t="s">
        <v>190</v>
      </c>
      <c r="C104" s="125"/>
      <c r="D104" s="142"/>
      <c r="E104" s="127"/>
      <c r="F104" s="127"/>
      <c r="G104" s="104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</row>
    <row r="105" spans="1:27" ht="21" customHeight="1" x14ac:dyDescent="0.55000000000000004">
      <c r="A105" s="112">
        <v>67</v>
      </c>
      <c r="B105" s="107" t="s">
        <v>191</v>
      </c>
      <c r="C105" s="107" t="s">
        <v>192</v>
      </c>
      <c r="D105" s="108" t="s">
        <v>163</v>
      </c>
      <c r="E105" s="109">
        <v>238</v>
      </c>
      <c r="F105" s="110">
        <v>243</v>
      </c>
      <c r="G105" s="111">
        <f t="shared" ref="G105:G109" si="14">IFERROR(ROUND((E105/F105)*100,2),0)</f>
        <v>97.94</v>
      </c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1" customHeight="1" x14ac:dyDescent="0.55000000000000004">
      <c r="A106" s="112">
        <v>68</v>
      </c>
      <c r="B106" s="148" t="s">
        <v>193</v>
      </c>
      <c r="C106" s="148" t="s">
        <v>194</v>
      </c>
      <c r="D106" s="130" t="s">
        <v>99</v>
      </c>
      <c r="E106" s="109">
        <v>202</v>
      </c>
      <c r="F106" s="110">
        <v>204</v>
      </c>
      <c r="G106" s="111">
        <f t="shared" si="14"/>
        <v>99.02</v>
      </c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1" customHeight="1" x14ac:dyDescent="0.55000000000000004">
      <c r="A107" s="112">
        <v>69</v>
      </c>
      <c r="B107" s="148"/>
      <c r="C107" s="163" t="s">
        <v>195</v>
      </c>
      <c r="D107" s="130" t="s">
        <v>196</v>
      </c>
      <c r="E107" s="109">
        <v>146</v>
      </c>
      <c r="F107" s="110">
        <v>150</v>
      </c>
      <c r="G107" s="111">
        <f t="shared" si="14"/>
        <v>97.33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27" ht="21" customHeight="1" x14ac:dyDescent="0.55000000000000004">
      <c r="A108" s="112"/>
      <c r="B108" s="194" t="s">
        <v>197</v>
      </c>
      <c r="C108" s="164" t="s">
        <v>198</v>
      </c>
      <c r="D108" s="195" t="s">
        <v>78</v>
      </c>
      <c r="E108" s="109">
        <v>198</v>
      </c>
      <c r="F108" s="141">
        <v>202</v>
      </c>
      <c r="G108" s="111">
        <f t="shared" si="14"/>
        <v>98.02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</row>
    <row r="109" spans="1:27" ht="21" customHeight="1" x14ac:dyDescent="0.55000000000000004">
      <c r="A109" s="112"/>
      <c r="B109" s="118" t="s">
        <v>79</v>
      </c>
      <c r="C109" s="118"/>
      <c r="D109" s="119"/>
      <c r="E109" s="196">
        <f>SUM(E105:E108)</f>
        <v>784</v>
      </c>
      <c r="F109" s="196">
        <f>SUM(F105:F108)</f>
        <v>799</v>
      </c>
      <c r="G109" s="154">
        <f t="shared" si="14"/>
        <v>98.12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  <row r="110" spans="1:27" ht="21" customHeight="1" x14ac:dyDescent="0.55000000000000004">
      <c r="A110" s="123"/>
      <c r="B110" s="161" t="s">
        <v>199</v>
      </c>
      <c r="C110" s="125"/>
      <c r="D110" s="142"/>
      <c r="E110" s="127"/>
      <c r="F110" s="197"/>
      <c r="G110" s="198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</row>
    <row r="111" spans="1:27" ht="21" customHeight="1" x14ac:dyDescent="0.55000000000000004">
      <c r="A111" s="112">
        <v>70</v>
      </c>
      <c r="B111" s="148" t="s">
        <v>115</v>
      </c>
      <c r="C111" s="167" t="s">
        <v>200</v>
      </c>
      <c r="D111" s="168" t="s">
        <v>124</v>
      </c>
      <c r="E111" s="199">
        <v>16</v>
      </c>
      <c r="F111" s="110">
        <v>16</v>
      </c>
      <c r="G111" s="111">
        <f t="shared" ref="G111:G116" si="15">IFERROR(ROUND((E111/F111)*100,2),0)</f>
        <v>100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</row>
    <row r="112" spans="1:27" ht="21" customHeight="1" x14ac:dyDescent="0.55000000000000004">
      <c r="A112" s="112">
        <v>71</v>
      </c>
      <c r="B112" s="148" t="s">
        <v>100</v>
      </c>
      <c r="C112" s="167" t="s">
        <v>201</v>
      </c>
      <c r="D112" s="168" t="s">
        <v>124</v>
      </c>
      <c r="E112" s="199">
        <v>10</v>
      </c>
      <c r="F112" s="110">
        <v>11</v>
      </c>
      <c r="G112" s="111">
        <f t="shared" si="15"/>
        <v>90.91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</row>
    <row r="113" spans="1:27" ht="21" customHeight="1" x14ac:dyDescent="0.55000000000000004">
      <c r="A113" s="112">
        <v>72</v>
      </c>
      <c r="B113" s="148"/>
      <c r="C113" s="133" t="s">
        <v>202</v>
      </c>
      <c r="D113" s="200" t="s">
        <v>99</v>
      </c>
      <c r="E113" s="199">
        <v>57</v>
      </c>
      <c r="F113" s="110">
        <v>58</v>
      </c>
      <c r="G113" s="111">
        <f t="shared" si="15"/>
        <v>98.28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</row>
    <row r="114" spans="1:27" ht="21" customHeight="1" x14ac:dyDescent="0.55000000000000004">
      <c r="A114" s="112">
        <v>73</v>
      </c>
      <c r="B114" s="148"/>
      <c r="C114" s="163" t="s">
        <v>203</v>
      </c>
      <c r="D114" s="130" t="s">
        <v>99</v>
      </c>
      <c r="E114" s="199">
        <v>60</v>
      </c>
      <c r="F114" s="110">
        <v>61</v>
      </c>
      <c r="G114" s="111">
        <f t="shared" si="15"/>
        <v>98.36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</row>
    <row r="115" spans="1:27" ht="21" customHeight="1" x14ac:dyDescent="0.55000000000000004">
      <c r="A115" s="112">
        <v>74</v>
      </c>
      <c r="B115" s="201" t="s">
        <v>204</v>
      </c>
      <c r="C115" s="202" t="s">
        <v>72</v>
      </c>
      <c r="D115" s="201" t="s">
        <v>151</v>
      </c>
      <c r="E115" s="199">
        <v>20</v>
      </c>
      <c r="F115" s="110">
        <v>20</v>
      </c>
      <c r="G115" s="111">
        <f t="shared" si="15"/>
        <v>100</v>
      </c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</row>
    <row r="116" spans="1:27" ht="21" customHeight="1" x14ac:dyDescent="0.55000000000000004">
      <c r="A116" s="112"/>
      <c r="B116" s="203" t="s">
        <v>100</v>
      </c>
      <c r="C116" s="204" t="s">
        <v>205</v>
      </c>
      <c r="D116" s="205" t="s">
        <v>133</v>
      </c>
      <c r="E116" s="199">
        <v>35</v>
      </c>
      <c r="F116" s="110">
        <v>36</v>
      </c>
      <c r="G116" s="111">
        <f t="shared" si="15"/>
        <v>97.22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</row>
    <row r="117" spans="1:27" ht="21" customHeight="1" x14ac:dyDescent="0.55000000000000004">
      <c r="A117" s="112"/>
      <c r="B117" s="118" t="s">
        <v>79</v>
      </c>
      <c r="C117" s="118"/>
      <c r="D117" s="119"/>
      <c r="E117" s="120">
        <f>SUM(E111:E116)</f>
        <v>198</v>
      </c>
      <c r="F117" s="120">
        <f>SUM(F111:F116)</f>
        <v>202</v>
      </c>
      <c r="G117" s="154">
        <f>IFERROR(ROUND((E117/F117)*100,2),0)</f>
        <v>98.02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1:27" ht="21" customHeight="1" x14ac:dyDescent="0.55000000000000004">
      <c r="A118" s="123"/>
      <c r="B118" s="124" t="s">
        <v>206</v>
      </c>
      <c r="C118" s="125"/>
      <c r="D118" s="142"/>
      <c r="E118" s="127"/>
      <c r="F118" s="128"/>
      <c r="G118" s="104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</row>
    <row r="119" spans="1:27" ht="21" customHeight="1" x14ac:dyDescent="0.55000000000000004">
      <c r="A119" s="112">
        <v>75</v>
      </c>
      <c r="B119" s="148" t="s">
        <v>207</v>
      </c>
      <c r="C119" s="201" t="s">
        <v>208</v>
      </c>
      <c r="D119" s="130" t="s">
        <v>163</v>
      </c>
      <c r="E119" s="206">
        <v>18</v>
      </c>
      <c r="F119" s="185">
        <v>19</v>
      </c>
      <c r="G119" s="111">
        <f t="shared" ref="G119:G128" si="16">IFERROR(ROUND((E119/F119)*100,2),0)</f>
        <v>94.74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</row>
    <row r="120" spans="1:27" ht="21" customHeight="1" x14ac:dyDescent="0.55000000000000004">
      <c r="A120" s="112">
        <v>76</v>
      </c>
      <c r="B120" s="148"/>
      <c r="C120" s="133" t="s">
        <v>209</v>
      </c>
      <c r="D120" s="130" t="s">
        <v>163</v>
      </c>
      <c r="E120" s="206">
        <v>0</v>
      </c>
      <c r="F120" s="185">
        <v>0</v>
      </c>
      <c r="G120" s="111">
        <f t="shared" si="16"/>
        <v>0</v>
      </c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</row>
    <row r="121" spans="1:27" ht="21" customHeight="1" x14ac:dyDescent="0.55000000000000004">
      <c r="A121" s="112"/>
      <c r="B121" s="207" t="s">
        <v>210</v>
      </c>
      <c r="C121" s="208"/>
      <c r="D121" s="209" t="s">
        <v>139</v>
      </c>
      <c r="E121" s="210" t="s">
        <v>22</v>
      </c>
      <c r="F121" s="185"/>
      <c r="G121" s="111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</row>
    <row r="122" spans="1:27" ht="21" customHeight="1" x14ac:dyDescent="0.55000000000000004">
      <c r="A122" s="112"/>
      <c r="B122" s="211"/>
      <c r="C122" s="203" t="s">
        <v>211</v>
      </c>
      <c r="D122" s="203"/>
      <c r="E122" s="206">
        <v>63</v>
      </c>
      <c r="F122" s="185">
        <v>64</v>
      </c>
      <c r="G122" s="111">
        <f t="shared" si="16"/>
        <v>98.44</v>
      </c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</row>
    <row r="123" spans="1:27" ht="21" customHeight="1" x14ac:dyDescent="0.55000000000000004">
      <c r="A123" s="112"/>
      <c r="B123" s="212"/>
      <c r="C123" s="213" t="s">
        <v>212</v>
      </c>
      <c r="D123" s="213"/>
      <c r="E123" s="206">
        <v>33</v>
      </c>
      <c r="F123" s="185">
        <v>35</v>
      </c>
      <c r="G123" s="111">
        <f t="shared" si="16"/>
        <v>94.29</v>
      </c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</row>
    <row r="124" spans="1:27" ht="21" customHeight="1" x14ac:dyDescent="0.55000000000000004">
      <c r="A124" s="112"/>
      <c r="B124" s="212"/>
      <c r="C124" s="213" t="s">
        <v>213</v>
      </c>
      <c r="D124" s="213"/>
      <c r="E124" s="206">
        <v>131</v>
      </c>
      <c r="F124" s="185">
        <v>136</v>
      </c>
      <c r="G124" s="111">
        <f t="shared" si="16"/>
        <v>96.32</v>
      </c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</row>
    <row r="125" spans="1:27" ht="21" customHeight="1" x14ac:dyDescent="0.55000000000000004">
      <c r="A125" s="112"/>
      <c r="B125" s="214"/>
      <c r="C125" s="215" t="s">
        <v>214</v>
      </c>
      <c r="D125" s="215"/>
      <c r="E125" s="206">
        <v>113</v>
      </c>
      <c r="F125" s="185">
        <v>117</v>
      </c>
      <c r="G125" s="111">
        <f t="shared" si="16"/>
        <v>96.58</v>
      </c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</row>
    <row r="126" spans="1:27" ht="21" customHeight="1" x14ac:dyDescent="0.55000000000000004">
      <c r="A126" s="112"/>
      <c r="B126" s="216"/>
      <c r="C126" s="217" t="s">
        <v>215</v>
      </c>
      <c r="D126" s="217"/>
      <c r="E126" s="206">
        <v>272</v>
      </c>
      <c r="F126" s="185">
        <v>278</v>
      </c>
      <c r="G126" s="111">
        <f t="shared" si="16"/>
        <v>97.84</v>
      </c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</row>
    <row r="127" spans="1:27" ht="21" customHeight="1" x14ac:dyDescent="0.55000000000000004">
      <c r="A127" s="112"/>
      <c r="B127" s="118" t="s">
        <v>79</v>
      </c>
      <c r="C127" s="118"/>
      <c r="D127" s="119"/>
      <c r="E127" s="120">
        <f>SUM(E119:E126)</f>
        <v>630</v>
      </c>
      <c r="F127" s="120">
        <f>SUM(F119:F126)</f>
        <v>649</v>
      </c>
      <c r="G127" s="218">
        <f t="shared" si="16"/>
        <v>97.07</v>
      </c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</row>
    <row r="128" spans="1:27" ht="21" customHeight="1" thickBot="1" x14ac:dyDescent="0.6">
      <c r="A128" s="219"/>
      <c r="B128" s="220" t="s">
        <v>216</v>
      </c>
      <c r="C128" s="221"/>
      <c r="D128" s="222"/>
      <c r="E128" s="223">
        <f>SUM(E15,E27,E36,E48,E58,E66,E79,E82,E92,E99,E103,E109,E117,E127)</f>
        <v>6608</v>
      </c>
      <c r="F128" s="223">
        <f>SUM(F15,F27,F36,F48,F58,F66,F79,F82,F92,F99,F103,F109,F117,F127)</f>
        <v>6851</v>
      </c>
      <c r="G128" s="224">
        <f t="shared" si="16"/>
        <v>96.45</v>
      </c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</row>
    <row r="129" spans="1:27" ht="21" customHeight="1" thickTop="1" x14ac:dyDescent="0.55000000000000004">
      <c r="A129" s="225"/>
      <c r="E129" s="226"/>
      <c r="F129" s="226"/>
      <c r="G129" s="22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</row>
    <row r="130" spans="1:27" ht="21" customHeight="1" x14ac:dyDescent="0.55000000000000004">
      <c r="A130" s="225"/>
      <c r="E130" s="226"/>
      <c r="F130" s="226"/>
      <c r="G130" s="22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</row>
    <row r="131" spans="1:27" ht="21" customHeight="1" x14ac:dyDescent="0.55000000000000004">
      <c r="A131" s="225"/>
      <c r="E131" s="226"/>
      <c r="F131" s="226"/>
      <c r="G131" s="22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</row>
    <row r="132" spans="1:27" ht="21" customHeight="1" x14ac:dyDescent="0.55000000000000004">
      <c r="A132" s="225"/>
      <c r="E132" s="226"/>
      <c r="F132" s="226"/>
      <c r="G132" s="22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</row>
    <row r="133" spans="1:27" ht="21" customHeight="1" x14ac:dyDescent="0.55000000000000004">
      <c r="A133" s="225"/>
      <c r="E133" s="226"/>
      <c r="F133" s="226"/>
      <c r="G133" s="22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</row>
    <row r="134" spans="1:27" ht="21" customHeight="1" x14ac:dyDescent="0.55000000000000004">
      <c r="A134" s="225"/>
      <c r="E134" s="226"/>
      <c r="F134" s="226"/>
      <c r="G134" s="22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</row>
    <row r="135" spans="1:27" ht="21" customHeight="1" x14ac:dyDescent="0.55000000000000004">
      <c r="A135" s="225"/>
      <c r="E135" s="226"/>
      <c r="F135" s="226"/>
      <c r="G135" s="22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</row>
    <row r="136" spans="1:27" ht="21" customHeight="1" x14ac:dyDescent="0.55000000000000004">
      <c r="A136" s="225"/>
      <c r="E136" s="226"/>
      <c r="F136" s="226"/>
      <c r="G136" s="22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</row>
    <row r="137" spans="1:27" ht="21" customHeight="1" x14ac:dyDescent="0.55000000000000004">
      <c r="A137" s="225"/>
      <c r="E137" s="226"/>
      <c r="F137" s="226"/>
      <c r="G137" s="22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</row>
    <row r="138" spans="1:27" ht="21" customHeight="1" x14ac:dyDescent="0.55000000000000004">
      <c r="A138" s="225"/>
      <c r="E138" s="226"/>
      <c r="F138" s="226"/>
      <c r="G138" s="22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</row>
    <row r="139" spans="1:27" ht="21" customHeight="1" x14ac:dyDescent="0.55000000000000004">
      <c r="A139" s="225"/>
      <c r="E139" s="226"/>
      <c r="F139" s="226"/>
      <c r="G139" s="22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</row>
    <row r="140" spans="1:27" ht="21" customHeight="1" x14ac:dyDescent="0.55000000000000004">
      <c r="A140" s="225"/>
      <c r="E140" s="226"/>
      <c r="F140" s="226"/>
      <c r="G140" s="22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</row>
    <row r="141" spans="1:27" ht="21" customHeight="1" x14ac:dyDescent="0.55000000000000004">
      <c r="A141" s="225"/>
      <c r="E141" s="226"/>
      <c r="F141" s="226"/>
      <c r="G141" s="22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</row>
    <row r="142" spans="1:27" ht="21" customHeight="1" x14ac:dyDescent="0.55000000000000004">
      <c r="A142" s="225"/>
      <c r="E142" s="226"/>
      <c r="F142" s="226"/>
      <c r="G142" s="22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</row>
    <row r="143" spans="1:27" ht="21" customHeight="1" x14ac:dyDescent="0.55000000000000004">
      <c r="A143" s="225"/>
      <c r="E143" s="226"/>
      <c r="F143" s="226"/>
      <c r="G143" s="22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</row>
    <row r="144" spans="1:27" ht="21" customHeight="1" x14ac:dyDescent="0.55000000000000004">
      <c r="A144" s="225"/>
      <c r="E144" s="226"/>
      <c r="F144" s="226"/>
      <c r="G144" s="22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</row>
    <row r="145" spans="1:27" ht="21" customHeight="1" x14ac:dyDescent="0.55000000000000004">
      <c r="A145" s="225"/>
      <c r="E145" s="226"/>
      <c r="F145" s="226"/>
      <c r="G145" s="22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</row>
    <row r="146" spans="1:27" ht="21" customHeight="1" x14ac:dyDescent="0.55000000000000004">
      <c r="A146" s="225"/>
      <c r="E146" s="226"/>
      <c r="F146" s="226"/>
      <c r="G146" s="22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</row>
    <row r="147" spans="1:27" ht="21" customHeight="1" x14ac:dyDescent="0.55000000000000004">
      <c r="A147" s="225"/>
      <c r="E147" s="226"/>
      <c r="F147" s="226"/>
      <c r="G147" s="22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spans="1:27" ht="21" customHeight="1" x14ac:dyDescent="0.55000000000000004">
      <c r="A148" s="225"/>
      <c r="E148" s="226"/>
      <c r="F148" s="226"/>
      <c r="G148" s="22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spans="1:27" ht="21" customHeight="1" x14ac:dyDescent="0.55000000000000004">
      <c r="A149" s="225"/>
      <c r="E149" s="226"/>
      <c r="F149" s="226"/>
      <c r="G149" s="22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1:27" ht="21" customHeight="1" x14ac:dyDescent="0.55000000000000004">
      <c r="A150" s="225"/>
      <c r="E150" s="226"/>
      <c r="F150" s="226"/>
      <c r="G150" s="22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</row>
    <row r="151" spans="1:27" ht="21" customHeight="1" x14ac:dyDescent="0.55000000000000004">
      <c r="A151" s="225"/>
      <c r="E151" s="226"/>
      <c r="F151" s="226"/>
      <c r="G151" s="22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</row>
    <row r="152" spans="1:27" ht="21" customHeight="1" x14ac:dyDescent="0.55000000000000004">
      <c r="A152" s="225"/>
      <c r="E152" s="226"/>
      <c r="F152" s="226"/>
      <c r="G152" s="22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spans="1:27" ht="21" customHeight="1" x14ac:dyDescent="0.55000000000000004">
      <c r="A153" s="225"/>
      <c r="E153" s="226"/>
      <c r="F153" s="226"/>
      <c r="G153" s="22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spans="1:27" ht="21" customHeight="1" x14ac:dyDescent="0.55000000000000004">
      <c r="A154" s="225"/>
      <c r="E154" s="226"/>
      <c r="F154" s="226"/>
      <c r="G154" s="22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</row>
    <row r="155" spans="1:27" ht="21" customHeight="1" x14ac:dyDescent="0.55000000000000004">
      <c r="A155" s="225"/>
      <c r="E155" s="226"/>
      <c r="F155" s="226"/>
      <c r="G155" s="22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</row>
    <row r="156" spans="1:27" ht="21" customHeight="1" x14ac:dyDescent="0.55000000000000004">
      <c r="A156" s="225"/>
      <c r="E156" s="226"/>
      <c r="F156" s="226"/>
      <c r="G156" s="22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</row>
    <row r="157" spans="1:27" ht="21" customHeight="1" x14ac:dyDescent="0.55000000000000004">
      <c r="A157" s="225"/>
      <c r="E157" s="226"/>
      <c r="F157" s="226"/>
      <c r="G157" s="22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</row>
    <row r="158" spans="1:27" ht="21" customHeight="1" x14ac:dyDescent="0.55000000000000004">
      <c r="A158" s="225"/>
      <c r="E158" s="226"/>
      <c r="F158" s="226"/>
      <c r="G158" s="22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</row>
    <row r="159" spans="1:27" ht="21" customHeight="1" x14ac:dyDescent="0.55000000000000004">
      <c r="A159" s="225"/>
      <c r="E159" s="226"/>
      <c r="F159" s="226"/>
      <c r="G159" s="22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</row>
    <row r="160" spans="1:27" ht="21" customHeight="1" x14ac:dyDescent="0.55000000000000004">
      <c r="A160" s="225"/>
      <c r="E160" s="226"/>
      <c r="F160" s="226"/>
      <c r="G160" s="22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</row>
    <row r="161" spans="1:27" ht="21" customHeight="1" x14ac:dyDescent="0.55000000000000004">
      <c r="A161" s="225"/>
      <c r="E161" s="226"/>
      <c r="F161" s="226"/>
      <c r="G161" s="22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</row>
    <row r="162" spans="1:27" ht="21" customHeight="1" x14ac:dyDescent="0.55000000000000004">
      <c r="A162" s="225"/>
      <c r="E162" s="226"/>
      <c r="F162" s="226"/>
      <c r="G162" s="22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</row>
    <row r="163" spans="1:27" ht="21" customHeight="1" x14ac:dyDescent="0.55000000000000004">
      <c r="A163" s="225"/>
      <c r="E163" s="226"/>
      <c r="F163" s="226"/>
      <c r="G163" s="22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</row>
    <row r="164" spans="1:27" ht="21" customHeight="1" x14ac:dyDescent="0.55000000000000004">
      <c r="A164" s="225"/>
      <c r="E164" s="226"/>
      <c r="F164" s="226"/>
      <c r="G164" s="22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</row>
    <row r="165" spans="1:27" ht="21" customHeight="1" x14ac:dyDescent="0.55000000000000004">
      <c r="A165" s="225"/>
      <c r="E165" s="226"/>
      <c r="F165" s="226"/>
      <c r="G165" s="22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</row>
    <row r="166" spans="1:27" ht="21" customHeight="1" x14ac:dyDescent="0.55000000000000004">
      <c r="A166" s="225"/>
      <c r="E166" s="226"/>
      <c r="F166" s="226"/>
      <c r="G166" s="22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</row>
    <row r="167" spans="1:27" ht="21" customHeight="1" x14ac:dyDescent="0.55000000000000004">
      <c r="A167" s="225"/>
      <c r="E167" s="226"/>
      <c r="F167" s="226"/>
      <c r="G167" s="22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</row>
    <row r="168" spans="1:27" ht="21" customHeight="1" x14ac:dyDescent="0.55000000000000004">
      <c r="A168" s="225"/>
      <c r="E168" s="226"/>
      <c r="F168" s="226"/>
      <c r="G168" s="22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</row>
    <row r="169" spans="1:27" ht="21" customHeight="1" x14ac:dyDescent="0.55000000000000004">
      <c r="A169" s="225"/>
      <c r="E169" s="226"/>
      <c r="F169" s="226"/>
      <c r="G169" s="22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</row>
    <row r="170" spans="1:27" ht="24" customHeight="1" x14ac:dyDescent="0.55000000000000004">
      <c r="A170" s="225"/>
      <c r="E170" s="226"/>
      <c r="F170" s="226"/>
      <c r="G170" s="22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</row>
    <row r="171" spans="1:27" ht="24" customHeight="1" x14ac:dyDescent="0.55000000000000004">
      <c r="A171" s="225"/>
      <c r="E171" s="226"/>
      <c r="F171" s="226"/>
      <c r="G171" s="22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</row>
    <row r="172" spans="1:27" ht="24" customHeight="1" x14ac:dyDescent="0.55000000000000004">
      <c r="A172" s="225"/>
      <c r="E172" s="226"/>
      <c r="F172" s="226"/>
      <c r="G172" s="22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</row>
    <row r="173" spans="1:27" ht="24" customHeight="1" x14ac:dyDescent="0.55000000000000004">
      <c r="A173" s="225"/>
      <c r="E173" s="226"/>
      <c r="F173" s="226"/>
      <c r="G173" s="22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</row>
    <row r="174" spans="1:27" ht="24" customHeight="1" x14ac:dyDescent="0.55000000000000004">
      <c r="A174" s="225"/>
      <c r="E174" s="226"/>
      <c r="F174" s="226"/>
      <c r="G174" s="22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</row>
    <row r="175" spans="1:27" ht="24" customHeight="1" x14ac:dyDescent="0.55000000000000004">
      <c r="A175" s="225"/>
      <c r="E175" s="226"/>
      <c r="F175" s="226"/>
      <c r="G175" s="22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</row>
    <row r="176" spans="1:27" ht="24" customHeight="1" x14ac:dyDescent="0.55000000000000004">
      <c r="A176" s="225"/>
      <c r="E176" s="226"/>
      <c r="F176" s="226"/>
      <c r="G176" s="22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</row>
    <row r="177" spans="1:27" ht="24" customHeight="1" x14ac:dyDescent="0.55000000000000004">
      <c r="A177" s="225"/>
      <c r="E177" s="226"/>
      <c r="F177" s="226"/>
      <c r="G177" s="22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</row>
    <row r="178" spans="1:27" ht="24" customHeight="1" x14ac:dyDescent="0.55000000000000004">
      <c r="A178" s="225"/>
      <c r="E178" s="226"/>
      <c r="F178" s="226"/>
      <c r="G178" s="22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</row>
    <row r="179" spans="1:27" ht="24" customHeight="1" x14ac:dyDescent="0.55000000000000004">
      <c r="A179" s="225"/>
      <c r="E179" s="226"/>
      <c r="F179" s="226"/>
      <c r="G179" s="22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</row>
    <row r="180" spans="1:27" ht="24" customHeight="1" x14ac:dyDescent="0.55000000000000004">
      <c r="A180" s="225"/>
      <c r="E180" s="226"/>
      <c r="F180" s="226"/>
      <c r="G180" s="22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1:27" ht="24" customHeight="1" x14ac:dyDescent="0.55000000000000004">
      <c r="A181" s="225"/>
      <c r="E181" s="226"/>
      <c r="F181" s="226"/>
      <c r="G181" s="22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</row>
    <row r="182" spans="1:27" ht="24" customHeight="1" x14ac:dyDescent="0.55000000000000004">
      <c r="A182" s="225"/>
      <c r="E182" s="226"/>
      <c r="F182" s="226"/>
      <c r="G182" s="22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</row>
    <row r="183" spans="1:27" ht="24" customHeight="1" x14ac:dyDescent="0.55000000000000004">
      <c r="A183" s="225"/>
      <c r="E183" s="226"/>
      <c r="F183" s="226"/>
      <c r="G183" s="22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</row>
    <row r="184" spans="1:27" ht="24" customHeight="1" x14ac:dyDescent="0.55000000000000004">
      <c r="A184" s="225"/>
      <c r="E184" s="226"/>
      <c r="F184" s="226"/>
      <c r="G184" s="22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</row>
    <row r="185" spans="1:27" ht="24" customHeight="1" x14ac:dyDescent="0.55000000000000004">
      <c r="A185" s="225"/>
      <c r="E185" s="226"/>
      <c r="F185" s="226"/>
      <c r="G185" s="22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</row>
    <row r="186" spans="1:27" ht="24" customHeight="1" x14ac:dyDescent="0.55000000000000004">
      <c r="A186" s="225"/>
      <c r="E186" s="226"/>
      <c r="F186" s="226"/>
      <c r="G186" s="22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</row>
    <row r="187" spans="1:27" ht="24" customHeight="1" x14ac:dyDescent="0.55000000000000004">
      <c r="A187" s="225"/>
      <c r="E187" s="226"/>
      <c r="F187" s="226"/>
      <c r="G187" s="22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1:27" ht="24" customHeight="1" x14ac:dyDescent="0.55000000000000004">
      <c r="A188" s="225"/>
      <c r="E188" s="226"/>
      <c r="F188" s="226"/>
      <c r="G188" s="22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</row>
    <row r="189" spans="1:27" ht="24" customHeight="1" x14ac:dyDescent="0.55000000000000004">
      <c r="A189" s="225"/>
      <c r="E189" s="226"/>
      <c r="F189" s="226"/>
      <c r="G189" s="22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</row>
    <row r="190" spans="1:27" ht="24" customHeight="1" x14ac:dyDescent="0.55000000000000004">
      <c r="A190" s="225"/>
      <c r="E190" s="226"/>
      <c r="F190" s="226"/>
      <c r="G190" s="22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</row>
    <row r="191" spans="1:27" ht="24" customHeight="1" x14ac:dyDescent="0.55000000000000004">
      <c r="A191" s="225"/>
      <c r="E191" s="226"/>
      <c r="F191" s="226"/>
      <c r="G191" s="22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</row>
    <row r="192" spans="1:27" ht="24" customHeight="1" x14ac:dyDescent="0.55000000000000004">
      <c r="A192" s="225"/>
      <c r="E192" s="226"/>
      <c r="F192" s="226"/>
      <c r="G192" s="22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</row>
    <row r="193" spans="1:27" ht="24" customHeight="1" x14ac:dyDescent="0.55000000000000004">
      <c r="A193" s="225"/>
      <c r="E193" s="226"/>
      <c r="F193" s="226"/>
      <c r="G193" s="22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</row>
    <row r="194" spans="1:27" ht="24" customHeight="1" x14ac:dyDescent="0.55000000000000004">
      <c r="A194" s="225"/>
      <c r="E194" s="226"/>
      <c r="F194" s="226"/>
      <c r="G194" s="22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</row>
    <row r="195" spans="1:27" ht="24" customHeight="1" x14ac:dyDescent="0.55000000000000004">
      <c r="A195" s="225"/>
      <c r="E195" s="226"/>
      <c r="F195" s="226"/>
      <c r="G195" s="22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</row>
    <row r="196" spans="1:27" ht="24" customHeight="1" x14ac:dyDescent="0.55000000000000004">
      <c r="A196" s="225"/>
      <c r="E196" s="226"/>
      <c r="F196" s="226"/>
      <c r="G196" s="22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</row>
    <row r="197" spans="1:27" ht="24" customHeight="1" x14ac:dyDescent="0.55000000000000004">
      <c r="A197" s="225"/>
      <c r="E197" s="226"/>
      <c r="F197" s="226"/>
      <c r="G197" s="22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</row>
    <row r="198" spans="1:27" ht="24" customHeight="1" x14ac:dyDescent="0.55000000000000004">
      <c r="A198" s="225"/>
      <c r="E198" s="226"/>
      <c r="F198" s="226"/>
      <c r="G198" s="22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</row>
    <row r="199" spans="1:27" ht="24" customHeight="1" x14ac:dyDescent="0.55000000000000004">
      <c r="A199" s="225"/>
      <c r="E199" s="226"/>
      <c r="F199" s="226"/>
      <c r="G199" s="22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</row>
    <row r="200" spans="1:27" ht="24" customHeight="1" x14ac:dyDescent="0.55000000000000004">
      <c r="A200" s="225"/>
      <c r="E200" s="226"/>
      <c r="F200" s="226"/>
      <c r="G200" s="22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</row>
    <row r="201" spans="1:27" ht="24" customHeight="1" x14ac:dyDescent="0.55000000000000004">
      <c r="A201" s="225"/>
      <c r="E201" s="226"/>
      <c r="F201" s="226"/>
      <c r="G201" s="22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</row>
    <row r="202" spans="1:27" ht="24" customHeight="1" x14ac:dyDescent="0.55000000000000004">
      <c r="A202" s="225"/>
      <c r="E202" s="226"/>
      <c r="F202" s="226"/>
      <c r="G202" s="22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</row>
    <row r="203" spans="1:27" ht="24" customHeight="1" x14ac:dyDescent="0.55000000000000004">
      <c r="A203" s="225"/>
      <c r="E203" s="226"/>
      <c r="F203" s="226"/>
      <c r="G203" s="22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:27" ht="24" customHeight="1" x14ac:dyDescent="0.55000000000000004">
      <c r="A204" s="225"/>
      <c r="E204" s="226"/>
      <c r="F204" s="226"/>
      <c r="G204" s="22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1:27" ht="24" customHeight="1" x14ac:dyDescent="0.55000000000000004">
      <c r="A205" s="225"/>
      <c r="E205" s="226"/>
      <c r="F205" s="226"/>
      <c r="G205" s="22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</row>
    <row r="206" spans="1:27" ht="24" customHeight="1" x14ac:dyDescent="0.55000000000000004">
      <c r="A206" s="225"/>
      <c r="E206" s="226"/>
      <c r="F206" s="226"/>
      <c r="G206" s="22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</row>
    <row r="207" spans="1:27" ht="24" customHeight="1" x14ac:dyDescent="0.55000000000000004">
      <c r="A207" s="225"/>
      <c r="E207" s="226"/>
      <c r="F207" s="226"/>
      <c r="G207" s="22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</row>
    <row r="208" spans="1:27" ht="24" customHeight="1" x14ac:dyDescent="0.55000000000000004">
      <c r="A208" s="225"/>
      <c r="E208" s="226"/>
      <c r="F208" s="226"/>
      <c r="G208" s="22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</row>
    <row r="209" spans="1:27" ht="24" customHeight="1" x14ac:dyDescent="0.55000000000000004">
      <c r="A209" s="225"/>
      <c r="E209" s="226"/>
      <c r="F209" s="226"/>
      <c r="G209" s="22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</row>
    <row r="210" spans="1:27" ht="24" customHeight="1" x14ac:dyDescent="0.55000000000000004">
      <c r="A210" s="225"/>
      <c r="E210" s="226"/>
      <c r="F210" s="226"/>
      <c r="G210" s="22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</row>
    <row r="211" spans="1:27" ht="24" customHeight="1" x14ac:dyDescent="0.55000000000000004">
      <c r="A211" s="225"/>
      <c r="E211" s="226"/>
      <c r="F211" s="226"/>
      <c r="G211" s="22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</row>
    <row r="212" spans="1:27" ht="24" customHeight="1" x14ac:dyDescent="0.55000000000000004">
      <c r="A212" s="225"/>
      <c r="E212" s="226"/>
      <c r="F212" s="226"/>
      <c r="G212" s="22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</row>
    <row r="213" spans="1:27" ht="24" customHeight="1" x14ac:dyDescent="0.55000000000000004">
      <c r="A213" s="225"/>
      <c r="E213" s="226"/>
      <c r="F213" s="226"/>
      <c r="G213" s="22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</row>
    <row r="214" spans="1:27" ht="24" customHeight="1" x14ac:dyDescent="0.55000000000000004">
      <c r="A214" s="225"/>
      <c r="E214" s="226"/>
      <c r="F214" s="226"/>
      <c r="G214" s="22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</row>
    <row r="215" spans="1:27" ht="24" customHeight="1" x14ac:dyDescent="0.55000000000000004">
      <c r="A215" s="225"/>
      <c r="E215" s="226"/>
      <c r="F215" s="226"/>
      <c r="G215" s="22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</row>
    <row r="216" spans="1:27" ht="24" customHeight="1" x14ac:dyDescent="0.55000000000000004">
      <c r="A216" s="225"/>
      <c r="E216" s="226"/>
      <c r="F216" s="226"/>
      <c r="G216" s="22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</row>
    <row r="217" spans="1:27" ht="24" customHeight="1" x14ac:dyDescent="0.55000000000000004">
      <c r="A217" s="225"/>
      <c r="E217" s="226"/>
      <c r="F217" s="226"/>
      <c r="G217" s="22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</row>
    <row r="218" spans="1:27" ht="24" customHeight="1" x14ac:dyDescent="0.55000000000000004">
      <c r="A218" s="225"/>
      <c r="E218" s="226"/>
      <c r="F218" s="226"/>
      <c r="G218" s="22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</row>
    <row r="219" spans="1:27" ht="24" customHeight="1" x14ac:dyDescent="0.55000000000000004">
      <c r="A219" s="225"/>
      <c r="E219" s="226"/>
      <c r="F219" s="226"/>
      <c r="G219" s="22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</row>
    <row r="220" spans="1:27" ht="24" customHeight="1" x14ac:dyDescent="0.55000000000000004">
      <c r="A220" s="225"/>
      <c r="E220" s="226"/>
      <c r="F220" s="226"/>
      <c r="G220" s="22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</row>
    <row r="221" spans="1:27" ht="24" customHeight="1" x14ac:dyDescent="0.55000000000000004">
      <c r="A221" s="225"/>
      <c r="E221" s="226"/>
      <c r="F221" s="226"/>
      <c r="G221" s="22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:27" ht="24" customHeight="1" x14ac:dyDescent="0.55000000000000004">
      <c r="A222" s="225"/>
      <c r="E222" s="226"/>
      <c r="F222" s="226"/>
      <c r="G222" s="22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:27" ht="24" customHeight="1" x14ac:dyDescent="0.55000000000000004">
      <c r="A223" s="225"/>
      <c r="E223" s="226"/>
      <c r="F223" s="226"/>
      <c r="G223" s="22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</row>
    <row r="224" spans="1:27" ht="24" customHeight="1" x14ac:dyDescent="0.55000000000000004">
      <c r="A224" s="225"/>
      <c r="E224" s="226"/>
      <c r="F224" s="226"/>
      <c r="G224" s="22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</row>
    <row r="225" spans="1:27" ht="24" customHeight="1" x14ac:dyDescent="0.55000000000000004">
      <c r="A225" s="225"/>
      <c r="E225" s="226"/>
      <c r="F225" s="226"/>
      <c r="G225" s="22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</row>
    <row r="226" spans="1:27" ht="24" customHeight="1" x14ac:dyDescent="0.55000000000000004">
      <c r="A226" s="225"/>
      <c r="E226" s="226"/>
      <c r="F226" s="226"/>
      <c r="G226" s="22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1:27" ht="24" customHeight="1" x14ac:dyDescent="0.55000000000000004">
      <c r="A227" s="225"/>
      <c r="E227" s="226"/>
      <c r="F227" s="226"/>
      <c r="G227" s="22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</row>
    <row r="228" spans="1:27" ht="24" customHeight="1" x14ac:dyDescent="0.55000000000000004">
      <c r="A228" s="225"/>
      <c r="E228" s="226"/>
      <c r="F228" s="226"/>
      <c r="G228" s="22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</row>
    <row r="229" spans="1:27" ht="24" customHeight="1" x14ac:dyDescent="0.55000000000000004">
      <c r="A229" s="225"/>
      <c r="E229" s="226"/>
      <c r="F229" s="226"/>
      <c r="G229" s="22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:27" ht="24" customHeight="1" x14ac:dyDescent="0.55000000000000004">
      <c r="A230" s="225"/>
      <c r="E230" s="226"/>
      <c r="F230" s="226"/>
      <c r="G230" s="22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</row>
    <row r="231" spans="1:27" ht="24" customHeight="1" x14ac:dyDescent="0.55000000000000004">
      <c r="A231" s="225"/>
      <c r="E231" s="226"/>
      <c r="F231" s="226"/>
      <c r="G231" s="22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</row>
    <row r="232" spans="1:27" ht="24" customHeight="1" x14ac:dyDescent="0.55000000000000004">
      <c r="A232" s="225"/>
      <c r="E232" s="226"/>
      <c r="F232" s="226"/>
      <c r="G232" s="22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</row>
    <row r="233" spans="1:27" ht="24" customHeight="1" x14ac:dyDescent="0.55000000000000004">
      <c r="A233" s="225"/>
      <c r="E233" s="226"/>
      <c r="F233" s="226"/>
      <c r="G233" s="22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</row>
    <row r="234" spans="1:27" ht="24" customHeight="1" x14ac:dyDescent="0.55000000000000004">
      <c r="A234" s="225"/>
      <c r="E234" s="226"/>
      <c r="F234" s="226"/>
      <c r="G234" s="22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</row>
    <row r="235" spans="1:27" ht="24" customHeight="1" x14ac:dyDescent="0.55000000000000004">
      <c r="A235" s="225"/>
      <c r="E235" s="226"/>
      <c r="F235" s="226"/>
      <c r="G235" s="22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</row>
    <row r="236" spans="1:27" ht="24" customHeight="1" x14ac:dyDescent="0.55000000000000004">
      <c r="A236" s="225"/>
      <c r="E236" s="226"/>
      <c r="F236" s="226"/>
      <c r="G236" s="22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</row>
    <row r="237" spans="1:27" ht="24" customHeight="1" x14ac:dyDescent="0.55000000000000004">
      <c r="A237" s="225"/>
      <c r="E237" s="226"/>
      <c r="F237" s="226"/>
      <c r="G237" s="22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</row>
    <row r="238" spans="1:27" ht="24" customHeight="1" x14ac:dyDescent="0.55000000000000004">
      <c r="A238" s="225"/>
      <c r="E238" s="226"/>
      <c r="F238" s="226"/>
      <c r="G238" s="22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</row>
    <row r="239" spans="1:27" ht="24" customHeight="1" x14ac:dyDescent="0.55000000000000004">
      <c r="A239" s="225"/>
      <c r="E239" s="226"/>
      <c r="F239" s="226"/>
      <c r="G239" s="22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</row>
    <row r="240" spans="1:27" ht="24" customHeight="1" x14ac:dyDescent="0.55000000000000004">
      <c r="A240" s="225"/>
      <c r="E240" s="226"/>
      <c r="F240" s="226"/>
      <c r="G240" s="22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</row>
    <row r="241" spans="1:27" ht="24" customHeight="1" x14ac:dyDescent="0.55000000000000004">
      <c r="A241" s="225"/>
      <c r="E241" s="226"/>
      <c r="F241" s="226"/>
      <c r="G241" s="22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</row>
    <row r="242" spans="1:27" ht="24" customHeight="1" x14ac:dyDescent="0.55000000000000004">
      <c r="A242" s="225"/>
      <c r="E242" s="226"/>
      <c r="F242" s="226"/>
      <c r="G242" s="22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</row>
    <row r="243" spans="1:27" ht="24" customHeight="1" x14ac:dyDescent="0.55000000000000004">
      <c r="A243" s="225"/>
      <c r="E243" s="226"/>
      <c r="F243" s="226"/>
      <c r="G243" s="22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</row>
    <row r="244" spans="1:27" ht="24" customHeight="1" x14ac:dyDescent="0.55000000000000004">
      <c r="A244" s="225"/>
      <c r="E244" s="226"/>
      <c r="F244" s="226"/>
      <c r="G244" s="22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</row>
    <row r="245" spans="1:27" ht="24" customHeight="1" x14ac:dyDescent="0.55000000000000004">
      <c r="A245" s="225"/>
      <c r="E245" s="226"/>
      <c r="F245" s="226"/>
      <c r="G245" s="22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</row>
    <row r="246" spans="1:27" ht="24" customHeight="1" x14ac:dyDescent="0.55000000000000004">
      <c r="A246" s="225"/>
      <c r="E246" s="226"/>
      <c r="F246" s="226"/>
      <c r="G246" s="22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</row>
    <row r="247" spans="1:27" ht="24" customHeight="1" x14ac:dyDescent="0.55000000000000004">
      <c r="A247" s="225"/>
      <c r="E247" s="226"/>
      <c r="F247" s="226"/>
      <c r="G247" s="22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</row>
    <row r="248" spans="1:27" ht="24" customHeight="1" x14ac:dyDescent="0.55000000000000004">
      <c r="A248" s="225"/>
      <c r="E248" s="226"/>
      <c r="F248" s="226"/>
      <c r="G248" s="22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</row>
    <row r="249" spans="1:27" ht="24" customHeight="1" x14ac:dyDescent="0.55000000000000004">
      <c r="A249" s="225"/>
      <c r="E249" s="226"/>
      <c r="F249" s="226"/>
      <c r="G249" s="22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</row>
    <row r="250" spans="1:27" ht="24" customHeight="1" x14ac:dyDescent="0.55000000000000004">
      <c r="A250" s="225"/>
      <c r="E250" s="226"/>
      <c r="F250" s="226"/>
      <c r="G250" s="22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</row>
    <row r="251" spans="1:27" ht="24" customHeight="1" x14ac:dyDescent="0.55000000000000004">
      <c r="A251" s="225"/>
      <c r="E251" s="226"/>
      <c r="F251" s="226"/>
      <c r="G251" s="22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</row>
    <row r="252" spans="1:27" ht="24" customHeight="1" x14ac:dyDescent="0.55000000000000004">
      <c r="A252" s="225"/>
      <c r="E252" s="226"/>
      <c r="F252" s="226"/>
      <c r="G252" s="22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</row>
    <row r="253" spans="1:27" ht="24" customHeight="1" x14ac:dyDescent="0.55000000000000004">
      <c r="A253" s="225"/>
      <c r="E253" s="226"/>
      <c r="F253" s="226"/>
      <c r="G253" s="22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</row>
    <row r="254" spans="1:27" ht="24" customHeight="1" x14ac:dyDescent="0.55000000000000004">
      <c r="A254" s="225"/>
      <c r="E254" s="226"/>
      <c r="F254" s="226"/>
      <c r="G254" s="22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</row>
    <row r="255" spans="1:27" ht="24" customHeight="1" x14ac:dyDescent="0.55000000000000004">
      <c r="A255" s="225"/>
      <c r="E255" s="226"/>
      <c r="F255" s="226"/>
      <c r="G255" s="22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</row>
    <row r="256" spans="1:27" ht="24" customHeight="1" x14ac:dyDescent="0.55000000000000004">
      <c r="A256" s="225"/>
      <c r="E256" s="226"/>
      <c r="F256" s="226"/>
      <c r="G256" s="22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</row>
    <row r="257" spans="1:27" ht="24" customHeight="1" x14ac:dyDescent="0.55000000000000004">
      <c r="A257" s="225"/>
      <c r="E257" s="226"/>
      <c r="F257" s="226"/>
      <c r="G257" s="22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</row>
    <row r="258" spans="1:27" ht="24" customHeight="1" x14ac:dyDescent="0.55000000000000004">
      <c r="A258" s="225"/>
      <c r="E258" s="226"/>
      <c r="F258" s="226"/>
      <c r="G258" s="22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</row>
    <row r="259" spans="1:27" ht="24" customHeight="1" x14ac:dyDescent="0.55000000000000004">
      <c r="A259" s="225"/>
      <c r="E259" s="226"/>
      <c r="F259" s="226"/>
      <c r="G259" s="22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</row>
    <row r="260" spans="1:27" ht="24" customHeight="1" x14ac:dyDescent="0.55000000000000004">
      <c r="A260" s="225"/>
      <c r="E260" s="226"/>
      <c r="F260" s="226"/>
      <c r="G260" s="22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</row>
    <row r="261" spans="1:27" ht="24" customHeight="1" x14ac:dyDescent="0.55000000000000004">
      <c r="A261" s="225"/>
      <c r="E261" s="226"/>
      <c r="F261" s="226"/>
      <c r="G261" s="22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</row>
    <row r="262" spans="1:27" ht="24" customHeight="1" x14ac:dyDescent="0.55000000000000004">
      <c r="A262" s="225"/>
      <c r="E262" s="226"/>
      <c r="F262" s="226"/>
      <c r="G262" s="22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</row>
    <row r="263" spans="1:27" ht="24" customHeight="1" x14ac:dyDescent="0.55000000000000004">
      <c r="A263" s="225"/>
      <c r="E263" s="226"/>
      <c r="F263" s="226"/>
      <c r="G263" s="22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</row>
    <row r="264" spans="1:27" ht="24" customHeight="1" x14ac:dyDescent="0.55000000000000004">
      <c r="A264" s="225"/>
      <c r="E264" s="226"/>
      <c r="F264" s="226"/>
      <c r="G264" s="22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</row>
    <row r="265" spans="1:27" ht="24" customHeight="1" x14ac:dyDescent="0.55000000000000004">
      <c r="A265" s="225"/>
      <c r="E265" s="226"/>
      <c r="F265" s="226"/>
      <c r="G265" s="22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</row>
    <row r="266" spans="1:27" ht="24" customHeight="1" x14ac:dyDescent="0.55000000000000004">
      <c r="A266" s="225"/>
      <c r="E266" s="226"/>
      <c r="F266" s="226"/>
      <c r="G266" s="22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</row>
    <row r="267" spans="1:27" ht="24" customHeight="1" x14ac:dyDescent="0.55000000000000004">
      <c r="A267" s="225"/>
      <c r="E267" s="226"/>
      <c r="F267" s="226"/>
      <c r="G267" s="22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</row>
    <row r="268" spans="1:27" ht="24" customHeight="1" x14ac:dyDescent="0.55000000000000004">
      <c r="A268" s="225"/>
      <c r="E268" s="226"/>
      <c r="F268" s="226"/>
      <c r="G268" s="22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</row>
    <row r="269" spans="1:27" ht="24" customHeight="1" x14ac:dyDescent="0.55000000000000004">
      <c r="A269" s="225"/>
      <c r="E269" s="226"/>
      <c r="F269" s="226"/>
      <c r="G269" s="22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</row>
    <row r="270" spans="1:27" ht="24" customHeight="1" x14ac:dyDescent="0.55000000000000004">
      <c r="A270" s="225"/>
      <c r="E270" s="226"/>
      <c r="F270" s="226"/>
      <c r="G270" s="22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</row>
    <row r="271" spans="1:27" ht="24" customHeight="1" x14ac:dyDescent="0.55000000000000004">
      <c r="A271" s="225"/>
      <c r="E271" s="226"/>
      <c r="F271" s="226"/>
      <c r="G271" s="22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</row>
    <row r="272" spans="1:27" ht="24" customHeight="1" x14ac:dyDescent="0.55000000000000004">
      <c r="A272" s="225"/>
      <c r="E272" s="226"/>
      <c r="F272" s="226"/>
      <c r="G272" s="22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</row>
    <row r="273" spans="1:27" ht="24" customHeight="1" x14ac:dyDescent="0.55000000000000004">
      <c r="A273" s="225"/>
      <c r="E273" s="226"/>
      <c r="F273" s="226"/>
      <c r="G273" s="22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</row>
    <row r="274" spans="1:27" ht="24" customHeight="1" x14ac:dyDescent="0.55000000000000004">
      <c r="A274" s="225"/>
      <c r="E274" s="226"/>
      <c r="F274" s="226"/>
      <c r="G274" s="22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</row>
    <row r="275" spans="1:27" ht="24" customHeight="1" x14ac:dyDescent="0.55000000000000004">
      <c r="A275" s="225"/>
      <c r="E275" s="226"/>
      <c r="F275" s="226"/>
      <c r="G275" s="22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</row>
    <row r="276" spans="1:27" ht="24" customHeight="1" x14ac:dyDescent="0.55000000000000004">
      <c r="A276" s="225"/>
      <c r="E276" s="226"/>
      <c r="F276" s="226"/>
      <c r="G276" s="22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</row>
    <row r="277" spans="1:27" ht="24" customHeight="1" x14ac:dyDescent="0.55000000000000004">
      <c r="A277" s="225"/>
      <c r="E277" s="226"/>
      <c r="F277" s="226"/>
      <c r="G277" s="22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</row>
    <row r="278" spans="1:27" ht="24" customHeight="1" x14ac:dyDescent="0.55000000000000004">
      <c r="A278" s="225"/>
      <c r="E278" s="226"/>
      <c r="F278" s="226"/>
      <c r="G278" s="22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</row>
    <row r="279" spans="1:27" ht="24" customHeight="1" x14ac:dyDescent="0.55000000000000004">
      <c r="A279" s="225"/>
      <c r="E279" s="226"/>
      <c r="F279" s="226"/>
      <c r="G279" s="22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</row>
    <row r="280" spans="1:27" ht="24" customHeight="1" x14ac:dyDescent="0.55000000000000004">
      <c r="A280" s="225"/>
      <c r="E280" s="226"/>
      <c r="F280" s="226"/>
      <c r="G280" s="22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</row>
    <row r="281" spans="1:27" ht="24" customHeight="1" x14ac:dyDescent="0.55000000000000004">
      <c r="A281" s="225"/>
      <c r="E281" s="226"/>
      <c r="F281" s="226"/>
      <c r="G281" s="22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</row>
    <row r="282" spans="1:27" ht="24" customHeight="1" x14ac:dyDescent="0.55000000000000004">
      <c r="A282" s="225"/>
      <c r="E282" s="226"/>
      <c r="F282" s="226"/>
      <c r="G282" s="22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</row>
    <row r="283" spans="1:27" ht="24" customHeight="1" x14ac:dyDescent="0.55000000000000004">
      <c r="A283" s="225"/>
      <c r="E283" s="226"/>
      <c r="F283" s="226"/>
      <c r="G283" s="22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</row>
    <row r="284" spans="1:27" ht="24" customHeight="1" x14ac:dyDescent="0.55000000000000004">
      <c r="A284" s="225"/>
      <c r="E284" s="226"/>
      <c r="F284" s="226"/>
      <c r="G284" s="22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</row>
    <row r="285" spans="1:27" ht="24" customHeight="1" x14ac:dyDescent="0.55000000000000004">
      <c r="A285" s="225"/>
      <c r="E285" s="226"/>
      <c r="F285" s="226"/>
      <c r="G285" s="22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</row>
    <row r="286" spans="1:27" ht="24" customHeight="1" x14ac:dyDescent="0.55000000000000004">
      <c r="A286" s="225"/>
      <c r="E286" s="226"/>
      <c r="F286" s="226"/>
      <c r="G286" s="22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</row>
    <row r="287" spans="1:27" ht="24" customHeight="1" x14ac:dyDescent="0.55000000000000004">
      <c r="A287" s="225"/>
      <c r="E287" s="226"/>
      <c r="F287" s="226"/>
      <c r="G287" s="22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</row>
    <row r="288" spans="1:27" ht="24" customHeight="1" x14ac:dyDescent="0.55000000000000004">
      <c r="A288" s="225"/>
      <c r="E288" s="226"/>
      <c r="F288" s="226"/>
      <c r="G288" s="22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</row>
    <row r="289" spans="1:27" ht="24" customHeight="1" x14ac:dyDescent="0.55000000000000004">
      <c r="A289" s="225"/>
      <c r="E289" s="226"/>
      <c r="F289" s="226"/>
      <c r="G289" s="22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</row>
    <row r="290" spans="1:27" ht="24" customHeight="1" x14ac:dyDescent="0.55000000000000004">
      <c r="A290" s="225"/>
      <c r="E290" s="226"/>
      <c r="F290" s="226"/>
      <c r="G290" s="22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</row>
    <row r="291" spans="1:27" ht="24" customHeight="1" x14ac:dyDescent="0.55000000000000004">
      <c r="A291" s="225"/>
      <c r="E291" s="226"/>
      <c r="F291" s="226"/>
      <c r="G291" s="22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</row>
    <row r="292" spans="1:27" ht="24" customHeight="1" x14ac:dyDescent="0.55000000000000004">
      <c r="A292" s="225"/>
      <c r="E292" s="226"/>
      <c r="F292" s="226"/>
      <c r="G292" s="22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</row>
    <row r="293" spans="1:27" ht="24" customHeight="1" x14ac:dyDescent="0.55000000000000004">
      <c r="A293" s="225"/>
      <c r="E293" s="226"/>
      <c r="F293" s="226"/>
      <c r="G293" s="22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</row>
    <row r="294" spans="1:27" ht="24" customHeight="1" x14ac:dyDescent="0.55000000000000004">
      <c r="A294" s="225"/>
      <c r="E294" s="226"/>
      <c r="F294" s="226"/>
      <c r="G294" s="22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</row>
    <row r="295" spans="1:27" ht="24" customHeight="1" x14ac:dyDescent="0.55000000000000004">
      <c r="A295" s="225"/>
      <c r="E295" s="226"/>
      <c r="F295" s="226"/>
      <c r="G295" s="22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</row>
    <row r="296" spans="1:27" ht="24" customHeight="1" x14ac:dyDescent="0.55000000000000004">
      <c r="A296" s="225"/>
      <c r="E296" s="226"/>
      <c r="F296" s="226"/>
      <c r="G296" s="22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</row>
    <row r="297" spans="1:27" ht="24" customHeight="1" x14ac:dyDescent="0.55000000000000004">
      <c r="A297" s="225"/>
      <c r="E297" s="226"/>
      <c r="F297" s="226"/>
      <c r="G297" s="22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</row>
    <row r="298" spans="1:27" ht="24" customHeight="1" x14ac:dyDescent="0.55000000000000004">
      <c r="A298" s="225"/>
      <c r="E298" s="226"/>
      <c r="F298" s="226"/>
      <c r="G298" s="22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</row>
    <row r="299" spans="1:27" ht="24" customHeight="1" x14ac:dyDescent="0.55000000000000004">
      <c r="A299" s="225"/>
      <c r="E299" s="226"/>
      <c r="F299" s="226"/>
      <c r="G299" s="22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</row>
    <row r="300" spans="1:27" ht="24" customHeight="1" x14ac:dyDescent="0.55000000000000004">
      <c r="A300" s="225"/>
      <c r="E300" s="226"/>
      <c r="F300" s="226"/>
      <c r="G300" s="22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</row>
    <row r="301" spans="1:27" ht="24" customHeight="1" x14ac:dyDescent="0.55000000000000004">
      <c r="A301" s="225"/>
      <c r="E301" s="226"/>
      <c r="F301" s="226"/>
      <c r="G301" s="22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</row>
    <row r="302" spans="1:27" ht="24" customHeight="1" x14ac:dyDescent="0.55000000000000004">
      <c r="A302" s="225"/>
      <c r="E302" s="226"/>
      <c r="F302" s="226"/>
      <c r="G302" s="22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</row>
    <row r="303" spans="1:27" ht="24" customHeight="1" x14ac:dyDescent="0.55000000000000004">
      <c r="A303" s="225"/>
      <c r="E303" s="226"/>
      <c r="F303" s="226"/>
      <c r="G303" s="22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</row>
    <row r="304" spans="1:27" ht="24" customHeight="1" x14ac:dyDescent="0.55000000000000004">
      <c r="A304" s="225"/>
      <c r="E304" s="226"/>
      <c r="F304" s="226"/>
      <c r="G304" s="22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</row>
    <row r="305" spans="1:27" ht="24" customHeight="1" x14ac:dyDescent="0.55000000000000004">
      <c r="A305" s="225"/>
      <c r="E305" s="226"/>
      <c r="F305" s="226"/>
      <c r="G305" s="22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</row>
    <row r="306" spans="1:27" ht="24" customHeight="1" x14ac:dyDescent="0.55000000000000004">
      <c r="A306" s="225"/>
      <c r="E306" s="226"/>
      <c r="F306" s="226"/>
      <c r="G306" s="22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</row>
    <row r="307" spans="1:27" ht="24" customHeight="1" x14ac:dyDescent="0.55000000000000004">
      <c r="A307" s="225"/>
      <c r="E307" s="226"/>
      <c r="F307" s="226"/>
      <c r="G307" s="22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</row>
    <row r="308" spans="1:27" ht="24" customHeight="1" x14ac:dyDescent="0.55000000000000004">
      <c r="A308" s="225"/>
      <c r="E308" s="226"/>
      <c r="F308" s="226"/>
      <c r="G308" s="22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</row>
    <row r="309" spans="1:27" ht="24" customHeight="1" x14ac:dyDescent="0.55000000000000004">
      <c r="A309" s="225"/>
      <c r="E309" s="226"/>
      <c r="F309" s="226"/>
      <c r="G309" s="22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</row>
    <row r="310" spans="1:27" ht="24" customHeight="1" x14ac:dyDescent="0.55000000000000004">
      <c r="A310" s="225"/>
      <c r="E310" s="226"/>
      <c r="F310" s="226"/>
      <c r="G310" s="22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</row>
    <row r="311" spans="1:27" ht="24" customHeight="1" x14ac:dyDescent="0.55000000000000004">
      <c r="A311" s="225"/>
      <c r="E311" s="226"/>
      <c r="F311" s="226"/>
      <c r="G311" s="22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</row>
    <row r="312" spans="1:27" ht="24" customHeight="1" x14ac:dyDescent="0.55000000000000004">
      <c r="A312" s="225"/>
      <c r="E312" s="226"/>
      <c r="F312" s="226"/>
      <c r="G312" s="22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</row>
    <row r="313" spans="1:27" ht="24" customHeight="1" x14ac:dyDescent="0.55000000000000004">
      <c r="A313" s="225"/>
      <c r="E313" s="226"/>
      <c r="F313" s="226"/>
      <c r="G313" s="22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</row>
    <row r="314" spans="1:27" ht="24" customHeight="1" x14ac:dyDescent="0.55000000000000004">
      <c r="A314" s="225"/>
      <c r="E314" s="226"/>
      <c r="F314" s="226"/>
      <c r="G314" s="22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</row>
    <row r="315" spans="1:27" ht="24" customHeight="1" x14ac:dyDescent="0.55000000000000004">
      <c r="A315" s="225"/>
      <c r="E315" s="226"/>
      <c r="F315" s="226"/>
      <c r="G315" s="22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</row>
    <row r="316" spans="1:27" ht="24" customHeight="1" x14ac:dyDescent="0.55000000000000004">
      <c r="A316" s="225"/>
      <c r="E316" s="226"/>
      <c r="F316" s="226"/>
      <c r="G316" s="22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</row>
    <row r="317" spans="1:27" ht="24" customHeight="1" x14ac:dyDescent="0.55000000000000004">
      <c r="A317" s="225"/>
      <c r="E317" s="226"/>
      <c r="F317" s="226"/>
      <c r="G317" s="22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</row>
    <row r="318" spans="1:27" ht="24" customHeight="1" x14ac:dyDescent="0.55000000000000004">
      <c r="A318" s="225"/>
      <c r="E318" s="226"/>
      <c r="F318" s="226"/>
      <c r="G318" s="22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</row>
    <row r="319" spans="1:27" ht="24" customHeight="1" x14ac:dyDescent="0.55000000000000004">
      <c r="A319" s="225"/>
      <c r="E319" s="226"/>
      <c r="F319" s="226"/>
      <c r="G319" s="22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</row>
    <row r="320" spans="1:27" ht="24" customHeight="1" x14ac:dyDescent="0.55000000000000004">
      <c r="A320" s="225"/>
      <c r="E320" s="226"/>
      <c r="F320" s="226"/>
      <c r="G320" s="22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</row>
    <row r="321" spans="1:27" ht="24" customHeight="1" x14ac:dyDescent="0.55000000000000004">
      <c r="A321" s="225"/>
      <c r="E321" s="226"/>
      <c r="F321" s="226"/>
      <c r="G321" s="22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</row>
    <row r="322" spans="1:27" ht="24" customHeight="1" x14ac:dyDescent="0.55000000000000004">
      <c r="A322" s="225"/>
      <c r="E322" s="226"/>
      <c r="F322" s="226"/>
      <c r="G322" s="22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</row>
    <row r="323" spans="1:27" ht="24" customHeight="1" x14ac:dyDescent="0.55000000000000004">
      <c r="A323" s="225"/>
      <c r="E323" s="226"/>
      <c r="F323" s="226"/>
      <c r="G323" s="22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</row>
    <row r="324" spans="1:27" ht="24" customHeight="1" x14ac:dyDescent="0.55000000000000004">
      <c r="A324" s="225"/>
      <c r="E324" s="226"/>
      <c r="F324" s="226"/>
      <c r="G324" s="22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</row>
    <row r="325" spans="1:27" ht="24" customHeight="1" x14ac:dyDescent="0.55000000000000004">
      <c r="A325" s="225"/>
      <c r="E325" s="226"/>
      <c r="F325" s="226"/>
      <c r="G325" s="22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</row>
    <row r="326" spans="1:27" ht="24" customHeight="1" x14ac:dyDescent="0.55000000000000004">
      <c r="A326" s="225"/>
      <c r="E326" s="226"/>
      <c r="F326" s="226"/>
      <c r="G326" s="22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</row>
    <row r="327" spans="1:27" ht="24" customHeight="1" x14ac:dyDescent="0.55000000000000004">
      <c r="A327" s="225"/>
      <c r="E327" s="226"/>
      <c r="F327" s="226"/>
      <c r="G327" s="22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</row>
    <row r="328" spans="1:27" ht="24" customHeight="1" x14ac:dyDescent="0.55000000000000004">
      <c r="A328" s="225"/>
      <c r="E328" s="226"/>
      <c r="F328" s="226"/>
      <c r="G328" s="22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</row>
    <row r="329" spans="1:27" ht="24" customHeight="1" x14ac:dyDescent="0.55000000000000004">
      <c r="A329" s="225"/>
      <c r="E329" s="226"/>
      <c r="F329" s="226"/>
      <c r="G329" s="22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</row>
    <row r="330" spans="1:27" ht="24" customHeight="1" x14ac:dyDescent="0.55000000000000004">
      <c r="A330" s="225"/>
      <c r="E330" s="226"/>
      <c r="F330" s="226"/>
      <c r="G330" s="22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</row>
    <row r="331" spans="1:27" ht="24" customHeight="1" x14ac:dyDescent="0.55000000000000004">
      <c r="A331" s="225"/>
      <c r="E331" s="226"/>
      <c r="F331" s="226"/>
      <c r="G331" s="22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</row>
    <row r="332" spans="1:27" ht="24" customHeight="1" x14ac:dyDescent="0.55000000000000004">
      <c r="A332" s="225"/>
      <c r="E332" s="226"/>
      <c r="F332" s="226"/>
      <c r="G332" s="22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</row>
    <row r="333" spans="1:27" ht="24" customHeight="1" x14ac:dyDescent="0.55000000000000004">
      <c r="A333" s="225"/>
      <c r="E333" s="226"/>
      <c r="F333" s="226"/>
      <c r="G333" s="22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</row>
    <row r="334" spans="1:27" ht="24" customHeight="1" x14ac:dyDescent="0.55000000000000004">
      <c r="A334" s="225"/>
      <c r="E334" s="226"/>
      <c r="F334" s="226"/>
      <c r="G334" s="22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</row>
    <row r="335" spans="1:27" ht="24" customHeight="1" x14ac:dyDescent="0.55000000000000004">
      <c r="A335" s="225"/>
      <c r="E335" s="226"/>
      <c r="F335" s="226"/>
      <c r="G335" s="22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</row>
    <row r="336" spans="1:27" ht="24" customHeight="1" x14ac:dyDescent="0.55000000000000004">
      <c r="A336" s="225"/>
      <c r="E336" s="226"/>
      <c r="F336" s="226"/>
      <c r="G336" s="22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</row>
    <row r="337" spans="1:27" ht="24" customHeight="1" x14ac:dyDescent="0.55000000000000004">
      <c r="A337" s="225"/>
      <c r="E337" s="226"/>
      <c r="F337" s="226"/>
      <c r="G337" s="22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</row>
    <row r="338" spans="1:27" ht="24" customHeight="1" x14ac:dyDescent="0.55000000000000004">
      <c r="A338" s="225"/>
      <c r="E338" s="226"/>
      <c r="F338" s="226"/>
      <c r="G338" s="22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</row>
    <row r="339" spans="1:27" ht="24" customHeight="1" x14ac:dyDescent="0.55000000000000004">
      <c r="A339" s="225"/>
      <c r="E339" s="226"/>
      <c r="F339" s="226"/>
      <c r="G339" s="22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</row>
    <row r="340" spans="1:27" ht="24" customHeight="1" x14ac:dyDescent="0.55000000000000004">
      <c r="A340" s="225"/>
      <c r="E340" s="226"/>
      <c r="F340" s="226"/>
      <c r="G340" s="22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</row>
    <row r="341" spans="1:27" ht="24" customHeight="1" x14ac:dyDescent="0.55000000000000004">
      <c r="A341" s="225"/>
      <c r="E341" s="226"/>
      <c r="F341" s="226"/>
      <c r="G341" s="22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</row>
    <row r="342" spans="1:27" ht="24" customHeight="1" x14ac:dyDescent="0.55000000000000004">
      <c r="A342" s="225"/>
      <c r="E342" s="226"/>
      <c r="F342" s="226"/>
      <c r="G342" s="22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</row>
    <row r="343" spans="1:27" ht="24" customHeight="1" x14ac:dyDescent="0.55000000000000004">
      <c r="A343" s="225"/>
      <c r="E343" s="226"/>
      <c r="F343" s="226"/>
      <c r="G343" s="22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</row>
    <row r="344" spans="1:27" ht="24" customHeight="1" x14ac:dyDescent="0.55000000000000004">
      <c r="A344" s="225"/>
      <c r="E344" s="226"/>
      <c r="F344" s="226"/>
      <c r="G344" s="22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</row>
    <row r="345" spans="1:27" ht="24" customHeight="1" x14ac:dyDescent="0.55000000000000004">
      <c r="A345" s="225"/>
      <c r="E345" s="226"/>
      <c r="F345" s="226"/>
      <c r="G345" s="22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</row>
    <row r="346" spans="1:27" ht="24" customHeight="1" x14ac:dyDescent="0.55000000000000004">
      <c r="A346" s="225"/>
      <c r="E346" s="226"/>
      <c r="F346" s="226"/>
      <c r="G346" s="22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</row>
    <row r="347" spans="1:27" ht="24" customHeight="1" x14ac:dyDescent="0.55000000000000004">
      <c r="A347" s="225"/>
      <c r="E347" s="226"/>
      <c r="F347" s="226"/>
      <c r="G347" s="22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</row>
    <row r="348" spans="1:27" ht="24" customHeight="1" x14ac:dyDescent="0.55000000000000004">
      <c r="A348" s="225"/>
      <c r="E348" s="226"/>
      <c r="F348" s="226"/>
      <c r="G348" s="22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</row>
    <row r="349" spans="1:27" ht="24" customHeight="1" x14ac:dyDescent="0.55000000000000004">
      <c r="A349" s="225"/>
      <c r="E349" s="226"/>
      <c r="F349" s="226"/>
      <c r="G349" s="22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:27" ht="24" customHeight="1" x14ac:dyDescent="0.55000000000000004">
      <c r="A350" s="225"/>
      <c r="E350" s="226"/>
      <c r="F350" s="226"/>
      <c r="G350" s="22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</row>
    <row r="351" spans="1:27" ht="24" customHeight="1" x14ac:dyDescent="0.55000000000000004">
      <c r="A351" s="225"/>
      <c r="E351" s="226"/>
      <c r="F351" s="226"/>
      <c r="G351" s="22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</row>
    <row r="352" spans="1:27" ht="24" customHeight="1" x14ac:dyDescent="0.55000000000000004">
      <c r="A352" s="225"/>
      <c r="E352" s="226"/>
      <c r="F352" s="226"/>
      <c r="G352" s="22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</row>
    <row r="353" spans="1:27" ht="24" customHeight="1" x14ac:dyDescent="0.55000000000000004">
      <c r="A353" s="225"/>
      <c r="E353" s="226"/>
      <c r="F353" s="226"/>
      <c r="G353" s="22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</row>
    <row r="354" spans="1:27" ht="24" customHeight="1" x14ac:dyDescent="0.55000000000000004">
      <c r="A354" s="225"/>
      <c r="E354" s="226"/>
      <c r="F354" s="226"/>
      <c r="G354" s="22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</row>
    <row r="355" spans="1:27" ht="24" customHeight="1" x14ac:dyDescent="0.55000000000000004">
      <c r="A355" s="225"/>
      <c r="E355" s="226"/>
      <c r="F355" s="226"/>
      <c r="G355" s="22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</row>
    <row r="356" spans="1:27" ht="24" customHeight="1" x14ac:dyDescent="0.55000000000000004">
      <c r="A356" s="225"/>
      <c r="E356" s="226"/>
      <c r="F356" s="226"/>
      <c r="G356" s="22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</row>
    <row r="357" spans="1:27" ht="24" customHeight="1" x14ac:dyDescent="0.55000000000000004">
      <c r="A357" s="225"/>
      <c r="E357" s="226"/>
      <c r="F357" s="226"/>
      <c r="G357" s="22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:27" ht="24" customHeight="1" x14ac:dyDescent="0.55000000000000004">
      <c r="A358" s="225"/>
      <c r="E358" s="226"/>
      <c r="F358" s="226"/>
      <c r="G358" s="22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</row>
    <row r="359" spans="1:27" ht="24" customHeight="1" x14ac:dyDescent="0.55000000000000004">
      <c r="A359" s="225"/>
      <c r="E359" s="226"/>
      <c r="F359" s="226"/>
      <c r="G359" s="22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</row>
    <row r="360" spans="1:27" ht="24" customHeight="1" x14ac:dyDescent="0.55000000000000004">
      <c r="A360" s="225"/>
      <c r="E360" s="226"/>
      <c r="F360" s="226"/>
      <c r="G360" s="22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</row>
    <row r="361" spans="1:27" ht="24" customHeight="1" x14ac:dyDescent="0.55000000000000004">
      <c r="A361" s="225"/>
      <c r="E361" s="226"/>
      <c r="F361" s="226"/>
      <c r="G361" s="22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</row>
    <row r="362" spans="1:27" ht="24" customHeight="1" x14ac:dyDescent="0.55000000000000004">
      <c r="A362" s="225"/>
      <c r="E362" s="226"/>
      <c r="F362" s="226"/>
      <c r="G362" s="22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</row>
    <row r="363" spans="1:27" ht="24" customHeight="1" x14ac:dyDescent="0.55000000000000004">
      <c r="A363" s="225"/>
      <c r="E363" s="226"/>
      <c r="F363" s="226"/>
      <c r="G363" s="22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</row>
    <row r="364" spans="1:27" ht="24" customHeight="1" x14ac:dyDescent="0.55000000000000004">
      <c r="A364" s="225"/>
      <c r="E364" s="226"/>
      <c r="F364" s="226"/>
      <c r="G364" s="22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</row>
    <row r="365" spans="1:27" ht="24" customHeight="1" x14ac:dyDescent="0.55000000000000004">
      <c r="A365" s="225"/>
      <c r="E365" s="226"/>
      <c r="F365" s="226"/>
      <c r="G365" s="22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</row>
    <row r="366" spans="1:27" ht="24" customHeight="1" x14ac:dyDescent="0.55000000000000004">
      <c r="A366" s="225"/>
      <c r="E366" s="226"/>
      <c r="F366" s="226"/>
      <c r="G366" s="22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</row>
    <row r="367" spans="1:27" ht="24" customHeight="1" x14ac:dyDescent="0.55000000000000004">
      <c r="A367" s="225"/>
      <c r="E367" s="226"/>
      <c r="F367" s="226"/>
      <c r="G367" s="22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</row>
    <row r="368" spans="1:27" ht="24" customHeight="1" x14ac:dyDescent="0.55000000000000004">
      <c r="A368" s="225"/>
      <c r="E368" s="226"/>
      <c r="F368" s="226"/>
      <c r="G368" s="22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</row>
    <row r="369" spans="1:27" ht="24" customHeight="1" x14ac:dyDescent="0.55000000000000004">
      <c r="A369" s="225"/>
      <c r="E369" s="226"/>
      <c r="F369" s="226"/>
      <c r="G369" s="22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</row>
    <row r="370" spans="1:27" ht="24" customHeight="1" x14ac:dyDescent="0.55000000000000004">
      <c r="A370" s="225"/>
      <c r="E370" s="226"/>
      <c r="F370" s="226"/>
      <c r="G370" s="22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</row>
    <row r="371" spans="1:27" ht="24" customHeight="1" x14ac:dyDescent="0.55000000000000004">
      <c r="A371" s="225"/>
      <c r="E371" s="226"/>
      <c r="F371" s="226"/>
      <c r="G371" s="22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</row>
    <row r="372" spans="1:27" ht="24" customHeight="1" x14ac:dyDescent="0.55000000000000004">
      <c r="A372" s="225"/>
      <c r="E372" s="226"/>
      <c r="F372" s="226"/>
      <c r="G372" s="22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</row>
    <row r="373" spans="1:27" ht="24" customHeight="1" x14ac:dyDescent="0.55000000000000004">
      <c r="A373" s="225"/>
      <c r="E373" s="226"/>
      <c r="F373" s="226"/>
      <c r="G373" s="22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</row>
    <row r="374" spans="1:27" ht="24" customHeight="1" x14ac:dyDescent="0.55000000000000004">
      <c r="A374" s="225"/>
      <c r="E374" s="226"/>
      <c r="F374" s="226"/>
      <c r="G374" s="22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</row>
    <row r="375" spans="1:27" ht="24" customHeight="1" x14ac:dyDescent="0.55000000000000004">
      <c r="A375" s="225"/>
      <c r="E375" s="226"/>
      <c r="F375" s="226"/>
      <c r="G375" s="22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</row>
    <row r="376" spans="1:27" ht="24" customHeight="1" x14ac:dyDescent="0.55000000000000004">
      <c r="A376" s="225"/>
      <c r="E376" s="226"/>
      <c r="F376" s="226"/>
      <c r="G376" s="22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</row>
    <row r="377" spans="1:27" ht="24" customHeight="1" x14ac:dyDescent="0.55000000000000004">
      <c r="A377" s="225"/>
      <c r="E377" s="226"/>
      <c r="F377" s="226"/>
      <c r="G377" s="22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</row>
    <row r="378" spans="1:27" ht="24" customHeight="1" x14ac:dyDescent="0.55000000000000004">
      <c r="A378" s="225"/>
      <c r="E378" s="226"/>
      <c r="F378" s="226"/>
      <c r="G378" s="22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</row>
    <row r="379" spans="1:27" ht="24" customHeight="1" x14ac:dyDescent="0.55000000000000004">
      <c r="A379" s="225"/>
      <c r="E379" s="226"/>
      <c r="F379" s="226"/>
      <c r="G379" s="22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</row>
    <row r="380" spans="1:27" ht="24" customHeight="1" x14ac:dyDescent="0.55000000000000004">
      <c r="A380" s="225"/>
      <c r="E380" s="226"/>
      <c r="F380" s="226"/>
      <c r="G380" s="22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</row>
    <row r="381" spans="1:27" ht="24" customHeight="1" x14ac:dyDescent="0.55000000000000004">
      <c r="A381" s="225"/>
      <c r="E381" s="226"/>
      <c r="F381" s="226"/>
      <c r="G381" s="22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</row>
    <row r="382" spans="1:27" ht="24" customHeight="1" x14ac:dyDescent="0.55000000000000004">
      <c r="A382" s="225"/>
      <c r="E382" s="226"/>
      <c r="F382" s="226"/>
      <c r="G382" s="22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</row>
    <row r="383" spans="1:27" ht="24" customHeight="1" x14ac:dyDescent="0.55000000000000004">
      <c r="A383" s="225"/>
      <c r="E383" s="226"/>
      <c r="F383" s="226"/>
      <c r="G383" s="22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</row>
    <row r="384" spans="1:27" ht="24" customHeight="1" x14ac:dyDescent="0.55000000000000004">
      <c r="A384" s="225"/>
      <c r="E384" s="226"/>
      <c r="F384" s="226"/>
      <c r="G384" s="22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</row>
    <row r="385" spans="1:27" ht="24" customHeight="1" x14ac:dyDescent="0.55000000000000004">
      <c r="A385" s="225"/>
      <c r="E385" s="226"/>
      <c r="F385" s="226"/>
      <c r="G385" s="22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</row>
    <row r="386" spans="1:27" ht="24" customHeight="1" x14ac:dyDescent="0.55000000000000004">
      <c r="A386" s="225"/>
      <c r="E386" s="226"/>
      <c r="F386" s="226"/>
      <c r="G386" s="22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</row>
    <row r="387" spans="1:27" ht="24" customHeight="1" x14ac:dyDescent="0.55000000000000004">
      <c r="A387" s="225"/>
      <c r="E387" s="226"/>
      <c r="F387" s="226"/>
      <c r="G387" s="22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</row>
    <row r="388" spans="1:27" ht="24" customHeight="1" x14ac:dyDescent="0.55000000000000004">
      <c r="A388" s="225"/>
      <c r="E388" s="226"/>
      <c r="F388" s="226"/>
      <c r="G388" s="22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</row>
    <row r="389" spans="1:27" ht="24" customHeight="1" x14ac:dyDescent="0.55000000000000004">
      <c r="A389" s="225"/>
      <c r="E389" s="226"/>
      <c r="F389" s="226"/>
      <c r="G389" s="22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</row>
    <row r="390" spans="1:27" ht="24" customHeight="1" x14ac:dyDescent="0.55000000000000004">
      <c r="A390" s="225"/>
      <c r="E390" s="226"/>
      <c r="F390" s="226"/>
      <c r="G390" s="22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</row>
    <row r="391" spans="1:27" ht="24" customHeight="1" x14ac:dyDescent="0.55000000000000004">
      <c r="A391" s="225"/>
      <c r="E391" s="226"/>
      <c r="F391" s="226"/>
      <c r="G391" s="22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</row>
    <row r="392" spans="1:27" ht="24" customHeight="1" x14ac:dyDescent="0.55000000000000004">
      <c r="A392" s="225"/>
      <c r="E392" s="226"/>
      <c r="F392" s="226"/>
      <c r="G392" s="22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</row>
    <row r="393" spans="1:27" ht="24" customHeight="1" x14ac:dyDescent="0.55000000000000004">
      <c r="A393" s="225"/>
      <c r="E393" s="226"/>
      <c r="F393" s="226"/>
      <c r="G393" s="22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</row>
    <row r="394" spans="1:27" ht="24" customHeight="1" x14ac:dyDescent="0.55000000000000004">
      <c r="A394" s="225"/>
      <c r="E394" s="226"/>
      <c r="F394" s="226"/>
      <c r="G394" s="22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</row>
    <row r="395" spans="1:27" ht="24" customHeight="1" x14ac:dyDescent="0.55000000000000004">
      <c r="A395" s="225"/>
      <c r="E395" s="226"/>
      <c r="F395" s="226"/>
      <c r="G395" s="22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</row>
    <row r="396" spans="1:27" ht="24" customHeight="1" x14ac:dyDescent="0.55000000000000004">
      <c r="A396" s="225"/>
      <c r="E396" s="226"/>
      <c r="F396" s="226"/>
      <c r="G396" s="22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</row>
    <row r="397" spans="1:27" ht="24" customHeight="1" x14ac:dyDescent="0.55000000000000004">
      <c r="A397" s="225"/>
      <c r="E397" s="226"/>
      <c r="F397" s="226"/>
      <c r="G397" s="22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</row>
    <row r="398" spans="1:27" ht="24" customHeight="1" x14ac:dyDescent="0.55000000000000004">
      <c r="A398" s="225"/>
      <c r="E398" s="226"/>
      <c r="F398" s="226"/>
      <c r="G398" s="22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</row>
    <row r="399" spans="1:27" ht="24" customHeight="1" x14ac:dyDescent="0.55000000000000004">
      <c r="A399" s="225"/>
      <c r="E399" s="226"/>
      <c r="F399" s="226"/>
      <c r="G399" s="22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</row>
    <row r="400" spans="1:27" ht="24" customHeight="1" x14ac:dyDescent="0.55000000000000004">
      <c r="A400" s="225"/>
      <c r="E400" s="226"/>
      <c r="F400" s="226"/>
      <c r="G400" s="22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</row>
    <row r="401" spans="1:27" ht="24" customHeight="1" x14ac:dyDescent="0.55000000000000004">
      <c r="A401" s="225"/>
      <c r="E401" s="226"/>
      <c r="F401" s="226"/>
      <c r="G401" s="22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</row>
    <row r="402" spans="1:27" ht="24" customHeight="1" x14ac:dyDescent="0.55000000000000004">
      <c r="A402" s="225"/>
      <c r="E402" s="226"/>
      <c r="F402" s="226"/>
      <c r="G402" s="22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</row>
    <row r="403" spans="1:27" ht="24" customHeight="1" x14ac:dyDescent="0.55000000000000004">
      <c r="A403" s="225"/>
      <c r="E403" s="226"/>
      <c r="F403" s="226"/>
      <c r="G403" s="22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</row>
    <row r="404" spans="1:27" ht="24" customHeight="1" x14ac:dyDescent="0.55000000000000004">
      <c r="A404" s="225"/>
      <c r="E404" s="226"/>
      <c r="F404" s="226"/>
      <c r="G404" s="22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</row>
    <row r="405" spans="1:27" ht="24" customHeight="1" x14ac:dyDescent="0.55000000000000004">
      <c r="A405" s="225"/>
      <c r="E405" s="226"/>
      <c r="F405" s="226"/>
      <c r="G405" s="22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</row>
    <row r="406" spans="1:27" ht="24" customHeight="1" x14ac:dyDescent="0.55000000000000004">
      <c r="A406" s="225"/>
      <c r="E406" s="226"/>
      <c r="F406" s="226"/>
      <c r="G406" s="22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</row>
    <row r="407" spans="1:27" ht="24" customHeight="1" x14ac:dyDescent="0.55000000000000004">
      <c r="A407" s="225"/>
      <c r="E407" s="226"/>
      <c r="F407" s="226"/>
      <c r="G407" s="22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</row>
    <row r="408" spans="1:27" ht="24" customHeight="1" x14ac:dyDescent="0.55000000000000004">
      <c r="A408" s="225"/>
      <c r="E408" s="226"/>
      <c r="F408" s="226"/>
      <c r="G408" s="22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</row>
    <row r="409" spans="1:27" ht="24" customHeight="1" x14ac:dyDescent="0.55000000000000004">
      <c r="A409" s="225"/>
      <c r="E409" s="226"/>
      <c r="F409" s="226"/>
      <c r="G409" s="22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</row>
    <row r="410" spans="1:27" ht="24" customHeight="1" x14ac:dyDescent="0.55000000000000004">
      <c r="A410" s="225"/>
      <c r="E410" s="226"/>
      <c r="F410" s="226"/>
      <c r="G410" s="22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</row>
    <row r="411" spans="1:27" ht="24" customHeight="1" x14ac:dyDescent="0.55000000000000004">
      <c r="A411" s="225"/>
      <c r="E411" s="226"/>
      <c r="F411" s="226"/>
      <c r="G411" s="22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</row>
    <row r="412" spans="1:27" ht="24" customHeight="1" x14ac:dyDescent="0.55000000000000004">
      <c r="A412" s="225"/>
      <c r="E412" s="226"/>
      <c r="F412" s="226"/>
      <c r="G412" s="22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</row>
    <row r="413" spans="1:27" ht="24" customHeight="1" x14ac:dyDescent="0.55000000000000004">
      <c r="A413" s="225"/>
      <c r="E413" s="226"/>
      <c r="F413" s="226"/>
      <c r="G413" s="22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</row>
    <row r="414" spans="1:27" ht="24" customHeight="1" x14ac:dyDescent="0.55000000000000004">
      <c r="A414" s="225"/>
      <c r="E414" s="226"/>
      <c r="F414" s="226"/>
      <c r="G414" s="22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</row>
    <row r="415" spans="1:27" ht="24" customHeight="1" x14ac:dyDescent="0.55000000000000004">
      <c r="A415" s="225"/>
      <c r="E415" s="226"/>
      <c r="F415" s="226"/>
      <c r="G415" s="22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</row>
    <row r="416" spans="1:27" ht="24" customHeight="1" x14ac:dyDescent="0.55000000000000004">
      <c r="A416" s="225"/>
      <c r="E416" s="226"/>
      <c r="F416" s="226"/>
      <c r="G416" s="22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</row>
    <row r="417" spans="1:27" ht="24" customHeight="1" x14ac:dyDescent="0.55000000000000004">
      <c r="A417" s="225"/>
      <c r="E417" s="226"/>
      <c r="F417" s="226"/>
      <c r="G417" s="22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</row>
    <row r="418" spans="1:27" ht="24" customHeight="1" x14ac:dyDescent="0.55000000000000004">
      <c r="A418" s="225"/>
      <c r="E418" s="226"/>
      <c r="F418" s="226"/>
      <c r="G418" s="22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</row>
    <row r="419" spans="1:27" ht="24" customHeight="1" x14ac:dyDescent="0.55000000000000004">
      <c r="A419" s="225"/>
      <c r="E419" s="226"/>
      <c r="F419" s="226"/>
      <c r="G419" s="22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</row>
    <row r="420" spans="1:27" ht="24" customHeight="1" x14ac:dyDescent="0.55000000000000004">
      <c r="A420" s="225"/>
      <c r="E420" s="226"/>
      <c r="F420" s="226"/>
      <c r="G420" s="22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</row>
    <row r="421" spans="1:27" ht="24" customHeight="1" x14ac:dyDescent="0.55000000000000004">
      <c r="A421" s="225"/>
      <c r="E421" s="226"/>
      <c r="F421" s="226"/>
      <c r="G421" s="22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</row>
    <row r="422" spans="1:27" ht="24" customHeight="1" x14ac:dyDescent="0.55000000000000004">
      <c r="A422" s="225"/>
      <c r="E422" s="226"/>
      <c r="F422" s="226"/>
      <c r="G422" s="22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</row>
    <row r="423" spans="1:27" ht="24" customHeight="1" x14ac:dyDescent="0.55000000000000004">
      <c r="A423" s="225"/>
      <c r="E423" s="226"/>
      <c r="F423" s="226"/>
      <c r="G423" s="22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</row>
    <row r="424" spans="1:27" ht="24" customHeight="1" x14ac:dyDescent="0.55000000000000004">
      <c r="A424" s="225"/>
      <c r="E424" s="226"/>
      <c r="F424" s="226"/>
      <c r="G424" s="22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</row>
    <row r="425" spans="1:27" ht="24" customHeight="1" x14ac:dyDescent="0.55000000000000004">
      <c r="A425" s="225"/>
      <c r="E425" s="226"/>
      <c r="F425" s="226"/>
      <c r="G425" s="22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</row>
    <row r="426" spans="1:27" ht="24" customHeight="1" x14ac:dyDescent="0.55000000000000004">
      <c r="A426" s="225"/>
      <c r="E426" s="226"/>
      <c r="F426" s="226"/>
      <c r="G426" s="22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</row>
    <row r="427" spans="1:27" ht="24" customHeight="1" x14ac:dyDescent="0.55000000000000004">
      <c r="A427" s="225"/>
      <c r="E427" s="226"/>
      <c r="F427" s="226"/>
      <c r="G427" s="22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</row>
    <row r="428" spans="1:27" ht="24" customHeight="1" x14ac:dyDescent="0.55000000000000004">
      <c r="A428" s="225"/>
      <c r="E428" s="226"/>
      <c r="F428" s="226"/>
      <c r="G428" s="22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</row>
    <row r="429" spans="1:27" ht="24" customHeight="1" x14ac:dyDescent="0.55000000000000004">
      <c r="A429" s="225"/>
      <c r="E429" s="226"/>
      <c r="F429" s="226"/>
      <c r="G429" s="22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</row>
    <row r="430" spans="1:27" ht="24" customHeight="1" x14ac:dyDescent="0.55000000000000004">
      <c r="A430" s="225"/>
      <c r="E430" s="226"/>
      <c r="F430" s="226"/>
      <c r="G430" s="22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</row>
    <row r="431" spans="1:27" ht="24" customHeight="1" x14ac:dyDescent="0.55000000000000004">
      <c r="A431" s="225"/>
      <c r="E431" s="226"/>
      <c r="F431" s="226"/>
      <c r="G431" s="22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</row>
    <row r="432" spans="1:27" ht="24" customHeight="1" x14ac:dyDescent="0.55000000000000004">
      <c r="A432" s="225"/>
      <c r="E432" s="226"/>
      <c r="F432" s="226"/>
      <c r="G432" s="22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</row>
    <row r="433" spans="1:27" ht="24" customHeight="1" x14ac:dyDescent="0.55000000000000004">
      <c r="A433" s="225"/>
      <c r="E433" s="226"/>
      <c r="F433" s="226"/>
      <c r="G433" s="22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</row>
    <row r="434" spans="1:27" ht="24" customHeight="1" x14ac:dyDescent="0.55000000000000004">
      <c r="A434" s="225"/>
      <c r="E434" s="226"/>
      <c r="F434" s="226"/>
      <c r="G434" s="22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</row>
    <row r="435" spans="1:27" ht="24" customHeight="1" x14ac:dyDescent="0.55000000000000004">
      <c r="A435" s="225"/>
      <c r="E435" s="226"/>
      <c r="F435" s="226"/>
      <c r="G435" s="22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</row>
    <row r="436" spans="1:27" ht="24" customHeight="1" x14ac:dyDescent="0.55000000000000004">
      <c r="A436" s="225"/>
      <c r="E436" s="226"/>
      <c r="F436" s="226"/>
      <c r="G436" s="22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</row>
    <row r="437" spans="1:27" ht="24" customHeight="1" x14ac:dyDescent="0.55000000000000004">
      <c r="A437" s="225"/>
      <c r="E437" s="226"/>
      <c r="F437" s="226"/>
      <c r="G437" s="22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</row>
    <row r="438" spans="1:27" ht="24" customHeight="1" x14ac:dyDescent="0.55000000000000004">
      <c r="A438" s="225"/>
      <c r="E438" s="226"/>
      <c r="F438" s="226"/>
      <c r="G438" s="22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</row>
    <row r="439" spans="1:27" ht="24" customHeight="1" x14ac:dyDescent="0.55000000000000004">
      <c r="A439" s="225"/>
      <c r="E439" s="226"/>
      <c r="F439" s="226"/>
      <c r="G439" s="22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</row>
    <row r="440" spans="1:27" ht="24" customHeight="1" x14ac:dyDescent="0.55000000000000004">
      <c r="A440" s="225"/>
      <c r="E440" s="226"/>
      <c r="F440" s="226"/>
      <c r="G440" s="22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</row>
    <row r="441" spans="1:27" ht="24" customHeight="1" x14ac:dyDescent="0.55000000000000004">
      <c r="A441" s="225"/>
      <c r="E441" s="226"/>
      <c r="F441" s="226"/>
      <c r="G441" s="22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</row>
    <row r="442" spans="1:27" ht="24" customHeight="1" x14ac:dyDescent="0.55000000000000004">
      <c r="A442" s="225"/>
      <c r="E442" s="226"/>
      <c r="F442" s="226"/>
      <c r="G442" s="22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</row>
    <row r="443" spans="1:27" ht="24" customHeight="1" x14ac:dyDescent="0.55000000000000004">
      <c r="A443" s="225"/>
      <c r="E443" s="226"/>
      <c r="F443" s="226"/>
      <c r="G443" s="22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</row>
    <row r="444" spans="1:27" ht="24" customHeight="1" x14ac:dyDescent="0.55000000000000004">
      <c r="A444" s="225"/>
      <c r="E444" s="226"/>
      <c r="F444" s="226"/>
      <c r="G444" s="22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</row>
    <row r="445" spans="1:27" ht="24" customHeight="1" x14ac:dyDescent="0.55000000000000004">
      <c r="A445" s="225"/>
      <c r="E445" s="226"/>
      <c r="F445" s="226"/>
      <c r="G445" s="22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</row>
    <row r="446" spans="1:27" ht="24" customHeight="1" x14ac:dyDescent="0.55000000000000004">
      <c r="A446" s="225"/>
      <c r="E446" s="226"/>
      <c r="F446" s="226"/>
      <c r="G446" s="22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</row>
    <row r="447" spans="1:27" ht="24" customHeight="1" x14ac:dyDescent="0.55000000000000004">
      <c r="A447" s="225"/>
      <c r="E447" s="226"/>
      <c r="F447" s="226"/>
      <c r="G447" s="22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</row>
    <row r="448" spans="1:27" ht="24" customHeight="1" x14ac:dyDescent="0.55000000000000004">
      <c r="A448" s="225"/>
      <c r="E448" s="226"/>
      <c r="F448" s="226"/>
      <c r="G448" s="22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</row>
    <row r="449" spans="1:27" ht="24" customHeight="1" x14ac:dyDescent="0.55000000000000004">
      <c r="A449" s="225"/>
      <c r="E449" s="226"/>
      <c r="F449" s="226"/>
      <c r="G449" s="22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</row>
    <row r="450" spans="1:27" ht="24" customHeight="1" x14ac:dyDescent="0.55000000000000004">
      <c r="A450" s="225"/>
      <c r="E450" s="226"/>
      <c r="F450" s="226"/>
      <c r="G450" s="22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</row>
    <row r="451" spans="1:27" ht="24" customHeight="1" x14ac:dyDescent="0.55000000000000004">
      <c r="A451" s="225"/>
      <c r="E451" s="226"/>
      <c r="F451" s="226"/>
      <c r="G451" s="22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</row>
    <row r="452" spans="1:27" ht="24" customHeight="1" x14ac:dyDescent="0.55000000000000004">
      <c r="A452" s="225"/>
      <c r="E452" s="226"/>
      <c r="F452" s="226"/>
      <c r="G452" s="22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</row>
    <row r="453" spans="1:27" ht="24" customHeight="1" x14ac:dyDescent="0.55000000000000004">
      <c r="A453" s="225"/>
      <c r="E453" s="226"/>
      <c r="F453" s="226"/>
      <c r="G453" s="22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</row>
    <row r="454" spans="1:27" ht="24" customHeight="1" x14ac:dyDescent="0.55000000000000004">
      <c r="A454" s="225"/>
      <c r="E454" s="226"/>
      <c r="F454" s="226"/>
      <c r="G454" s="22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</row>
    <row r="455" spans="1:27" ht="24" customHeight="1" x14ac:dyDescent="0.55000000000000004">
      <c r="A455" s="225"/>
      <c r="E455" s="226"/>
      <c r="F455" s="226"/>
      <c r="G455" s="22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</row>
    <row r="456" spans="1:27" ht="24" customHeight="1" x14ac:dyDescent="0.55000000000000004">
      <c r="A456" s="225"/>
      <c r="E456" s="226"/>
      <c r="F456" s="226"/>
      <c r="G456" s="22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</row>
    <row r="457" spans="1:27" ht="24" customHeight="1" x14ac:dyDescent="0.55000000000000004">
      <c r="A457" s="225"/>
      <c r="E457" s="226"/>
      <c r="F457" s="226"/>
      <c r="G457" s="22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</row>
    <row r="458" spans="1:27" ht="24" customHeight="1" x14ac:dyDescent="0.55000000000000004">
      <c r="A458" s="225"/>
      <c r="E458" s="226"/>
      <c r="F458" s="226"/>
      <c r="G458" s="22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</row>
    <row r="459" spans="1:27" ht="24" customHeight="1" x14ac:dyDescent="0.55000000000000004">
      <c r="A459" s="225"/>
      <c r="E459" s="226"/>
      <c r="F459" s="226"/>
      <c r="G459" s="22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</row>
    <row r="460" spans="1:27" ht="24" customHeight="1" x14ac:dyDescent="0.55000000000000004">
      <c r="A460" s="225"/>
      <c r="E460" s="226"/>
      <c r="F460" s="226"/>
      <c r="G460" s="22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</row>
    <row r="461" spans="1:27" ht="24" customHeight="1" x14ac:dyDescent="0.55000000000000004">
      <c r="A461" s="225"/>
      <c r="E461" s="226"/>
      <c r="F461" s="226"/>
      <c r="G461" s="22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</row>
    <row r="462" spans="1:27" ht="24" customHeight="1" x14ac:dyDescent="0.55000000000000004">
      <c r="A462" s="225"/>
      <c r="E462" s="226"/>
      <c r="F462" s="226"/>
      <c r="G462" s="22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</row>
    <row r="463" spans="1:27" ht="24" customHeight="1" x14ac:dyDescent="0.55000000000000004">
      <c r="A463" s="225"/>
      <c r="E463" s="226"/>
      <c r="F463" s="226"/>
      <c r="G463" s="22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</row>
    <row r="464" spans="1:27" ht="24" customHeight="1" x14ac:dyDescent="0.55000000000000004">
      <c r="A464" s="225"/>
      <c r="E464" s="226"/>
      <c r="F464" s="226"/>
      <c r="G464" s="22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</row>
    <row r="465" spans="1:27" ht="24" customHeight="1" x14ac:dyDescent="0.55000000000000004">
      <c r="A465" s="225"/>
      <c r="E465" s="226"/>
      <c r="F465" s="226"/>
      <c r="G465" s="22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</row>
    <row r="466" spans="1:27" ht="24" customHeight="1" x14ac:dyDescent="0.55000000000000004">
      <c r="A466" s="225"/>
      <c r="E466" s="226"/>
      <c r="F466" s="226"/>
      <c r="G466" s="22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</row>
    <row r="467" spans="1:27" ht="24" customHeight="1" x14ac:dyDescent="0.55000000000000004">
      <c r="A467" s="225"/>
      <c r="E467" s="226"/>
      <c r="F467" s="226"/>
      <c r="G467" s="22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</row>
    <row r="468" spans="1:27" ht="24" customHeight="1" x14ac:dyDescent="0.55000000000000004">
      <c r="A468" s="225"/>
      <c r="E468" s="226"/>
      <c r="F468" s="226"/>
      <c r="G468" s="22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</row>
    <row r="469" spans="1:27" ht="24" customHeight="1" x14ac:dyDescent="0.55000000000000004">
      <c r="A469" s="225"/>
      <c r="E469" s="226"/>
      <c r="F469" s="226"/>
      <c r="G469" s="22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</row>
    <row r="470" spans="1:27" ht="24" customHeight="1" x14ac:dyDescent="0.55000000000000004">
      <c r="A470" s="225"/>
      <c r="E470" s="226"/>
      <c r="F470" s="226"/>
      <c r="G470" s="22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</row>
    <row r="471" spans="1:27" ht="24" customHeight="1" x14ac:dyDescent="0.55000000000000004">
      <c r="A471" s="225"/>
      <c r="E471" s="226"/>
      <c r="F471" s="226"/>
      <c r="G471" s="22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</row>
    <row r="472" spans="1:27" ht="24" customHeight="1" x14ac:dyDescent="0.55000000000000004">
      <c r="A472" s="225"/>
      <c r="E472" s="226"/>
      <c r="F472" s="226"/>
      <c r="G472" s="22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</row>
    <row r="473" spans="1:27" ht="24" customHeight="1" x14ac:dyDescent="0.55000000000000004">
      <c r="A473" s="225"/>
      <c r="E473" s="226"/>
      <c r="F473" s="226"/>
      <c r="G473" s="22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</row>
    <row r="474" spans="1:27" ht="24" customHeight="1" x14ac:dyDescent="0.55000000000000004">
      <c r="A474" s="225"/>
      <c r="E474" s="226"/>
      <c r="F474" s="226"/>
      <c r="G474" s="22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</row>
    <row r="475" spans="1:27" ht="24" customHeight="1" x14ac:dyDescent="0.55000000000000004">
      <c r="A475" s="225"/>
      <c r="E475" s="226"/>
      <c r="F475" s="226"/>
      <c r="G475" s="22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</row>
    <row r="476" spans="1:27" ht="24" customHeight="1" x14ac:dyDescent="0.55000000000000004">
      <c r="A476" s="225"/>
      <c r="E476" s="226"/>
      <c r="F476" s="226"/>
      <c r="G476" s="22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</row>
    <row r="477" spans="1:27" ht="24" customHeight="1" x14ac:dyDescent="0.55000000000000004">
      <c r="A477" s="225"/>
      <c r="E477" s="226"/>
      <c r="F477" s="226"/>
      <c r="G477" s="22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</row>
    <row r="478" spans="1:27" ht="24" customHeight="1" x14ac:dyDescent="0.55000000000000004">
      <c r="A478" s="225"/>
      <c r="E478" s="226"/>
      <c r="F478" s="226"/>
      <c r="G478" s="22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</row>
    <row r="479" spans="1:27" ht="24" customHeight="1" x14ac:dyDescent="0.55000000000000004">
      <c r="A479" s="225"/>
      <c r="E479" s="226"/>
      <c r="F479" s="226"/>
      <c r="G479" s="22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</row>
    <row r="480" spans="1:27" ht="24" customHeight="1" x14ac:dyDescent="0.55000000000000004">
      <c r="A480" s="225"/>
      <c r="E480" s="226"/>
      <c r="F480" s="226"/>
      <c r="G480" s="22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</row>
    <row r="481" spans="1:27" ht="24" customHeight="1" x14ac:dyDescent="0.55000000000000004">
      <c r="A481" s="225"/>
      <c r="E481" s="226"/>
      <c r="F481" s="226"/>
      <c r="G481" s="22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</row>
    <row r="482" spans="1:27" ht="24" customHeight="1" x14ac:dyDescent="0.55000000000000004">
      <c r="A482" s="225"/>
      <c r="E482" s="226"/>
      <c r="F482" s="226"/>
      <c r="G482" s="22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</row>
    <row r="483" spans="1:27" ht="24" customHeight="1" x14ac:dyDescent="0.55000000000000004">
      <c r="A483" s="225"/>
      <c r="E483" s="226"/>
      <c r="F483" s="226"/>
      <c r="G483" s="22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</row>
    <row r="484" spans="1:27" ht="24" customHeight="1" x14ac:dyDescent="0.55000000000000004">
      <c r="A484" s="225"/>
      <c r="E484" s="226"/>
      <c r="F484" s="226"/>
      <c r="G484" s="22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</row>
    <row r="485" spans="1:27" ht="24" customHeight="1" x14ac:dyDescent="0.55000000000000004">
      <c r="A485" s="225"/>
      <c r="E485" s="226"/>
      <c r="F485" s="226"/>
      <c r="G485" s="22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</row>
    <row r="486" spans="1:27" ht="24" customHeight="1" x14ac:dyDescent="0.55000000000000004">
      <c r="A486" s="225"/>
      <c r="E486" s="226"/>
      <c r="F486" s="226"/>
      <c r="G486" s="22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</row>
    <row r="487" spans="1:27" ht="24" customHeight="1" x14ac:dyDescent="0.55000000000000004">
      <c r="A487" s="225"/>
      <c r="E487" s="226"/>
      <c r="F487" s="226"/>
      <c r="G487" s="22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</row>
    <row r="488" spans="1:27" ht="24" customHeight="1" x14ac:dyDescent="0.55000000000000004">
      <c r="A488" s="225"/>
      <c r="E488" s="226"/>
      <c r="F488" s="226"/>
      <c r="G488" s="22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</row>
    <row r="489" spans="1:27" ht="24" customHeight="1" x14ac:dyDescent="0.55000000000000004">
      <c r="A489" s="225"/>
      <c r="E489" s="226"/>
      <c r="F489" s="226"/>
      <c r="G489" s="22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</row>
    <row r="490" spans="1:27" ht="24" customHeight="1" x14ac:dyDescent="0.55000000000000004">
      <c r="A490" s="225"/>
      <c r="E490" s="226"/>
      <c r="F490" s="226"/>
      <c r="G490" s="22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</row>
    <row r="491" spans="1:27" ht="24" customHeight="1" x14ac:dyDescent="0.55000000000000004">
      <c r="A491" s="225"/>
      <c r="E491" s="226"/>
      <c r="F491" s="226"/>
      <c r="G491" s="22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</row>
    <row r="492" spans="1:27" ht="24" customHeight="1" x14ac:dyDescent="0.55000000000000004">
      <c r="A492" s="225"/>
      <c r="E492" s="226"/>
      <c r="F492" s="226"/>
      <c r="G492" s="22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</row>
    <row r="493" spans="1:27" ht="24" customHeight="1" x14ac:dyDescent="0.55000000000000004">
      <c r="A493" s="225"/>
      <c r="E493" s="226"/>
      <c r="F493" s="226"/>
      <c r="G493" s="22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</row>
    <row r="494" spans="1:27" ht="24" customHeight="1" x14ac:dyDescent="0.55000000000000004">
      <c r="A494" s="225"/>
      <c r="E494" s="226"/>
      <c r="F494" s="226"/>
      <c r="G494" s="22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</row>
    <row r="495" spans="1:27" ht="24" customHeight="1" x14ac:dyDescent="0.55000000000000004">
      <c r="A495" s="225"/>
      <c r="E495" s="226"/>
      <c r="F495" s="226"/>
      <c r="G495" s="22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</row>
    <row r="496" spans="1:27" ht="24" customHeight="1" x14ac:dyDescent="0.55000000000000004">
      <c r="A496" s="225"/>
      <c r="E496" s="226"/>
      <c r="F496" s="226"/>
      <c r="G496" s="22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</row>
    <row r="497" spans="1:27" ht="24" customHeight="1" x14ac:dyDescent="0.55000000000000004">
      <c r="A497" s="225"/>
      <c r="E497" s="226"/>
      <c r="F497" s="226"/>
      <c r="G497" s="22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</row>
    <row r="498" spans="1:27" ht="24" customHeight="1" x14ac:dyDescent="0.55000000000000004">
      <c r="A498" s="225"/>
      <c r="E498" s="226"/>
      <c r="F498" s="226"/>
      <c r="G498" s="22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</row>
    <row r="499" spans="1:27" ht="24" customHeight="1" x14ac:dyDescent="0.55000000000000004">
      <c r="A499" s="225"/>
      <c r="E499" s="226"/>
      <c r="F499" s="226"/>
      <c r="G499" s="22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</row>
    <row r="500" spans="1:27" ht="24" customHeight="1" x14ac:dyDescent="0.55000000000000004">
      <c r="A500" s="225"/>
      <c r="E500" s="226"/>
      <c r="F500" s="226"/>
      <c r="G500" s="22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</row>
    <row r="501" spans="1:27" ht="24" customHeight="1" x14ac:dyDescent="0.55000000000000004">
      <c r="A501" s="225"/>
      <c r="E501" s="226"/>
      <c r="F501" s="226"/>
      <c r="G501" s="22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</row>
    <row r="502" spans="1:27" ht="24" customHeight="1" x14ac:dyDescent="0.55000000000000004">
      <c r="A502" s="225"/>
      <c r="E502" s="226"/>
      <c r="F502" s="226"/>
      <c r="G502" s="22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</row>
    <row r="503" spans="1:27" ht="24" customHeight="1" x14ac:dyDescent="0.55000000000000004">
      <c r="A503" s="225"/>
      <c r="E503" s="226"/>
      <c r="F503" s="226"/>
      <c r="G503" s="22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</row>
    <row r="504" spans="1:27" ht="24" customHeight="1" x14ac:dyDescent="0.55000000000000004">
      <c r="A504" s="225"/>
      <c r="E504" s="226"/>
      <c r="F504" s="226"/>
      <c r="G504" s="22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</row>
    <row r="505" spans="1:27" ht="24" customHeight="1" x14ac:dyDescent="0.55000000000000004">
      <c r="A505" s="225"/>
      <c r="E505" s="226"/>
      <c r="F505" s="226"/>
      <c r="G505" s="22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</row>
    <row r="506" spans="1:27" ht="24" customHeight="1" x14ac:dyDescent="0.55000000000000004">
      <c r="A506" s="225"/>
      <c r="E506" s="226"/>
      <c r="F506" s="226"/>
      <c r="G506" s="22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</row>
    <row r="507" spans="1:27" ht="24" customHeight="1" x14ac:dyDescent="0.55000000000000004">
      <c r="A507" s="225"/>
      <c r="E507" s="226"/>
      <c r="F507" s="226"/>
      <c r="G507" s="22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</row>
    <row r="508" spans="1:27" ht="24" customHeight="1" x14ac:dyDescent="0.55000000000000004">
      <c r="A508" s="225"/>
      <c r="E508" s="226"/>
      <c r="F508" s="226"/>
      <c r="G508" s="22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</row>
    <row r="509" spans="1:27" ht="24" customHeight="1" x14ac:dyDescent="0.55000000000000004">
      <c r="A509" s="225"/>
      <c r="E509" s="226"/>
      <c r="F509" s="226"/>
      <c r="G509" s="22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</row>
    <row r="510" spans="1:27" ht="24" customHeight="1" x14ac:dyDescent="0.55000000000000004">
      <c r="A510" s="225"/>
      <c r="E510" s="226"/>
      <c r="F510" s="226"/>
      <c r="G510" s="22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</row>
    <row r="511" spans="1:27" ht="24" customHeight="1" x14ac:dyDescent="0.55000000000000004">
      <c r="A511" s="225"/>
      <c r="E511" s="226"/>
      <c r="F511" s="226"/>
      <c r="G511" s="22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</row>
    <row r="512" spans="1:27" ht="24" customHeight="1" x14ac:dyDescent="0.55000000000000004">
      <c r="A512" s="225"/>
      <c r="E512" s="226"/>
      <c r="F512" s="226"/>
      <c r="G512" s="22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</row>
    <row r="513" spans="1:27" ht="24" customHeight="1" x14ac:dyDescent="0.55000000000000004">
      <c r="A513" s="225"/>
      <c r="E513" s="226"/>
      <c r="F513" s="226"/>
      <c r="G513" s="22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</row>
    <row r="514" spans="1:27" ht="24" customHeight="1" x14ac:dyDescent="0.55000000000000004">
      <c r="A514" s="225"/>
      <c r="E514" s="226"/>
      <c r="F514" s="226"/>
      <c r="G514" s="22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</row>
    <row r="515" spans="1:27" ht="24" customHeight="1" x14ac:dyDescent="0.55000000000000004">
      <c r="A515" s="225"/>
      <c r="E515" s="226"/>
      <c r="F515" s="226"/>
      <c r="G515" s="22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</row>
    <row r="516" spans="1:27" ht="24" customHeight="1" x14ac:dyDescent="0.55000000000000004">
      <c r="A516" s="225"/>
      <c r="E516" s="226"/>
      <c r="F516" s="226"/>
      <c r="G516" s="22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</row>
    <row r="517" spans="1:27" ht="24" customHeight="1" x14ac:dyDescent="0.55000000000000004">
      <c r="A517" s="225"/>
      <c r="E517" s="226"/>
      <c r="F517" s="226"/>
      <c r="G517" s="22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</row>
    <row r="518" spans="1:27" ht="24" customHeight="1" x14ac:dyDescent="0.55000000000000004">
      <c r="A518" s="225"/>
      <c r="E518" s="226"/>
      <c r="F518" s="226"/>
      <c r="G518" s="22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</row>
    <row r="519" spans="1:27" ht="24" customHeight="1" x14ac:dyDescent="0.55000000000000004">
      <c r="A519" s="225"/>
      <c r="E519" s="226"/>
      <c r="F519" s="226"/>
      <c r="G519" s="22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</row>
    <row r="520" spans="1:27" ht="24" customHeight="1" x14ac:dyDescent="0.55000000000000004">
      <c r="A520" s="225"/>
      <c r="E520" s="226"/>
      <c r="F520" s="226"/>
      <c r="G520" s="22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</row>
    <row r="521" spans="1:27" ht="24" customHeight="1" x14ac:dyDescent="0.55000000000000004">
      <c r="A521" s="225"/>
      <c r="E521" s="226"/>
      <c r="F521" s="226"/>
      <c r="G521" s="22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</row>
    <row r="522" spans="1:27" ht="24" customHeight="1" x14ac:dyDescent="0.55000000000000004">
      <c r="A522" s="225"/>
      <c r="E522" s="226"/>
      <c r="F522" s="226"/>
      <c r="G522" s="22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</row>
    <row r="523" spans="1:27" ht="24" customHeight="1" x14ac:dyDescent="0.55000000000000004">
      <c r="A523" s="225"/>
      <c r="E523" s="226"/>
      <c r="F523" s="226"/>
      <c r="G523" s="22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</row>
    <row r="524" spans="1:27" ht="24" customHeight="1" x14ac:dyDescent="0.55000000000000004">
      <c r="A524" s="225"/>
      <c r="E524" s="226"/>
      <c r="F524" s="226"/>
      <c r="G524" s="22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</row>
    <row r="525" spans="1:27" ht="24" customHeight="1" x14ac:dyDescent="0.55000000000000004">
      <c r="A525" s="225"/>
      <c r="E525" s="226"/>
      <c r="F525" s="226"/>
      <c r="G525" s="22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</row>
    <row r="526" spans="1:27" ht="24" customHeight="1" x14ac:dyDescent="0.55000000000000004">
      <c r="A526" s="225"/>
      <c r="E526" s="226"/>
      <c r="F526" s="226"/>
      <c r="G526" s="22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</row>
    <row r="527" spans="1:27" ht="24" customHeight="1" x14ac:dyDescent="0.55000000000000004">
      <c r="A527" s="225"/>
      <c r="E527" s="226"/>
      <c r="F527" s="226"/>
      <c r="G527" s="22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</row>
    <row r="528" spans="1:27" ht="24" customHeight="1" x14ac:dyDescent="0.55000000000000004">
      <c r="A528" s="225"/>
      <c r="E528" s="226"/>
      <c r="F528" s="226"/>
      <c r="G528" s="22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</row>
    <row r="529" spans="1:27" ht="24" customHeight="1" x14ac:dyDescent="0.55000000000000004">
      <c r="A529" s="225"/>
      <c r="E529" s="226"/>
      <c r="F529" s="226"/>
      <c r="G529" s="22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</row>
    <row r="530" spans="1:27" ht="24" customHeight="1" x14ac:dyDescent="0.55000000000000004">
      <c r="A530" s="225"/>
      <c r="E530" s="226"/>
      <c r="F530" s="226"/>
      <c r="G530" s="22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</row>
    <row r="531" spans="1:27" ht="24" customHeight="1" x14ac:dyDescent="0.55000000000000004">
      <c r="A531" s="225"/>
      <c r="E531" s="226"/>
      <c r="F531" s="226"/>
      <c r="G531" s="22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</row>
    <row r="532" spans="1:27" ht="24" customHeight="1" x14ac:dyDescent="0.55000000000000004">
      <c r="A532" s="225"/>
      <c r="E532" s="226"/>
      <c r="F532" s="226"/>
      <c r="G532" s="22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</row>
    <row r="533" spans="1:27" ht="24" customHeight="1" x14ac:dyDescent="0.55000000000000004">
      <c r="A533" s="225"/>
      <c r="E533" s="226"/>
      <c r="F533" s="226"/>
      <c r="G533" s="22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</row>
    <row r="534" spans="1:27" ht="24" customHeight="1" x14ac:dyDescent="0.55000000000000004">
      <c r="A534" s="225"/>
      <c r="E534" s="226"/>
      <c r="F534" s="226"/>
      <c r="G534" s="22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</row>
    <row r="535" spans="1:27" ht="24" customHeight="1" x14ac:dyDescent="0.55000000000000004">
      <c r="A535" s="225"/>
      <c r="E535" s="226"/>
      <c r="F535" s="226"/>
      <c r="G535" s="22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</row>
    <row r="536" spans="1:27" ht="24" customHeight="1" x14ac:dyDescent="0.55000000000000004">
      <c r="A536" s="225"/>
      <c r="E536" s="226"/>
      <c r="F536" s="226"/>
      <c r="G536" s="22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</row>
    <row r="537" spans="1:27" ht="24" customHeight="1" x14ac:dyDescent="0.55000000000000004">
      <c r="A537" s="225"/>
      <c r="E537" s="226"/>
      <c r="F537" s="226"/>
      <c r="G537" s="22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</row>
    <row r="538" spans="1:27" ht="24" customHeight="1" x14ac:dyDescent="0.55000000000000004">
      <c r="A538" s="225"/>
      <c r="E538" s="226"/>
      <c r="F538" s="226"/>
      <c r="G538" s="22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</row>
    <row r="539" spans="1:27" ht="24" customHeight="1" x14ac:dyDescent="0.55000000000000004">
      <c r="A539" s="225"/>
      <c r="E539" s="226"/>
      <c r="F539" s="226"/>
      <c r="G539" s="22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</row>
    <row r="540" spans="1:27" ht="24" customHeight="1" x14ac:dyDescent="0.55000000000000004">
      <c r="A540" s="225"/>
      <c r="E540" s="226"/>
      <c r="F540" s="226"/>
      <c r="G540" s="22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</row>
    <row r="541" spans="1:27" ht="24" customHeight="1" x14ac:dyDescent="0.55000000000000004">
      <c r="A541" s="225"/>
      <c r="E541" s="226"/>
      <c r="F541" s="226"/>
      <c r="G541" s="22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</row>
    <row r="542" spans="1:27" ht="24" customHeight="1" x14ac:dyDescent="0.55000000000000004">
      <c r="A542" s="225"/>
      <c r="E542" s="226"/>
      <c r="F542" s="226"/>
      <c r="G542" s="22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</row>
    <row r="543" spans="1:27" ht="24" customHeight="1" x14ac:dyDescent="0.55000000000000004">
      <c r="A543" s="225"/>
      <c r="E543" s="226"/>
      <c r="F543" s="226"/>
      <c r="G543" s="22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</row>
    <row r="544" spans="1:27" ht="24" customHeight="1" x14ac:dyDescent="0.55000000000000004">
      <c r="A544" s="225"/>
      <c r="E544" s="226"/>
      <c r="F544" s="226"/>
      <c r="G544" s="22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</row>
    <row r="545" spans="1:27" ht="24" customHeight="1" x14ac:dyDescent="0.55000000000000004">
      <c r="A545" s="225"/>
      <c r="E545" s="226"/>
      <c r="F545" s="226"/>
      <c r="G545" s="22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</row>
    <row r="546" spans="1:27" ht="24" customHeight="1" x14ac:dyDescent="0.55000000000000004">
      <c r="A546" s="225"/>
      <c r="E546" s="226"/>
      <c r="F546" s="226"/>
      <c r="G546" s="22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</row>
    <row r="547" spans="1:27" ht="24" customHeight="1" x14ac:dyDescent="0.55000000000000004">
      <c r="A547" s="225"/>
      <c r="E547" s="226"/>
      <c r="F547" s="226"/>
      <c r="G547" s="22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</row>
    <row r="548" spans="1:27" ht="24" customHeight="1" x14ac:dyDescent="0.55000000000000004">
      <c r="A548" s="225"/>
      <c r="E548" s="226"/>
      <c r="F548" s="226"/>
      <c r="G548" s="22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</row>
    <row r="549" spans="1:27" ht="24" customHeight="1" x14ac:dyDescent="0.55000000000000004">
      <c r="A549" s="225"/>
      <c r="E549" s="226"/>
      <c r="F549" s="226"/>
      <c r="G549" s="22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</row>
    <row r="550" spans="1:27" ht="24" customHeight="1" x14ac:dyDescent="0.55000000000000004">
      <c r="A550" s="225"/>
      <c r="E550" s="226"/>
      <c r="F550" s="226"/>
      <c r="G550" s="22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</row>
    <row r="551" spans="1:27" ht="24" customHeight="1" x14ac:dyDescent="0.55000000000000004">
      <c r="A551" s="225"/>
      <c r="E551" s="226"/>
      <c r="F551" s="226"/>
      <c r="G551" s="22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</row>
    <row r="552" spans="1:27" ht="24" customHeight="1" x14ac:dyDescent="0.55000000000000004">
      <c r="A552" s="225"/>
      <c r="E552" s="226"/>
      <c r="F552" s="226"/>
      <c r="G552" s="22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</row>
    <row r="553" spans="1:27" ht="24" customHeight="1" x14ac:dyDescent="0.55000000000000004">
      <c r="A553" s="225"/>
      <c r="E553" s="226"/>
      <c r="F553" s="226"/>
      <c r="G553" s="22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</row>
    <row r="554" spans="1:27" ht="24" customHeight="1" x14ac:dyDescent="0.55000000000000004">
      <c r="A554" s="225"/>
      <c r="E554" s="226"/>
      <c r="F554" s="226"/>
      <c r="G554" s="22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</row>
    <row r="555" spans="1:27" ht="24" customHeight="1" x14ac:dyDescent="0.55000000000000004">
      <c r="A555" s="225"/>
      <c r="E555" s="226"/>
      <c r="F555" s="226"/>
      <c r="G555" s="22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</row>
    <row r="556" spans="1:27" ht="24" customHeight="1" x14ac:dyDescent="0.55000000000000004">
      <c r="A556" s="225"/>
      <c r="E556" s="226"/>
      <c r="F556" s="226"/>
      <c r="G556" s="22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</row>
    <row r="557" spans="1:27" ht="24" customHeight="1" x14ac:dyDescent="0.55000000000000004">
      <c r="A557" s="225"/>
      <c r="E557" s="226"/>
      <c r="F557" s="226"/>
      <c r="G557" s="22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</row>
    <row r="558" spans="1:27" ht="24" customHeight="1" x14ac:dyDescent="0.55000000000000004">
      <c r="A558" s="225"/>
      <c r="E558" s="226"/>
      <c r="F558" s="226"/>
      <c r="G558" s="22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</row>
    <row r="559" spans="1:27" ht="24" customHeight="1" x14ac:dyDescent="0.55000000000000004">
      <c r="A559" s="225"/>
      <c r="E559" s="226"/>
      <c r="F559" s="226"/>
      <c r="G559" s="22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</row>
    <row r="560" spans="1:27" ht="24" customHeight="1" x14ac:dyDescent="0.55000000000000004">
      <c r="A560" s="225"/>
      <c r="E560" s="226"/>
      <c r="F560" s="226"/>
      <c r="G560" s="22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</row>
    <row r="561" spans="1:27" ht="24" customHeight="1" x14ac:dyDescent="0.55000000000000004">
      <c r="A561" s="225"/>
      <c r="E561" s="226"/>
      <c r="F561" s="226"/>
      <c r="G561" s="22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</row>
    <row r="562" spans="1:27" ht="24" customHeight="1" x14ac:dyDescent="0.55000000000000004">
      <c r="A562" s="225"/>
      <c r="E562" s="226"/>
      <c r="F562" s="226"/>
      <c r="G562" s="22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</row>
    <row r="563" spans="1:27" ht="24" customHeight="1" x14ac:dyDescent="0.55000000000000004">
      <c r="A563" s="225"/>
      <c r="E563" s="226"/>
      <c r="F563" s="226"/>
      <c r="G563" s="22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</row>
    <row r="564" spans="1:27" ht="24" customHeight="1" x14ac:dyDescent="0.55000000000000004">
      <c r="A564" s="225"/>
      <c r="E564" s="226"/>
      <c r="F564" s="226"/>
      <c r="G564" s="22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</row>
    <row r="565" spans="1:27" ht="24" customHeight="1" x14ac:dyDescent="0.55000000000000004">
      <c r="A565" s="225"/>
      <c r="E565" s="226"/>
      <c r="F565" s="226"/>
      <c r="G565" s="22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</row>
    <row r="566" spans="1:27" ht="24" customHeight="1" x14ac:dyDescent="0.55000000000000004">
      <c r="A566" s="225"/>
      <c r="E566" s="226"/>
      <c r="F566" s="226"/>
      <c r="G566" s="22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</row>
    <row r="567" spans="1:27" ht="24" customHeight="1" x14ac:dyDescent="0.55000000000000004">
      <c r="A567" s="225"/>
      <c r="E567" s="226"/>
      <c r="F567" s="226"/>
      <c r="G567" s="22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</row>
    <row r="568" spans="1:27" ht="24" customHeight="1" x14ac:dyDescent="0.55000000000000004">
      <c r="A568" s="225"/>
      <c r="E568" s="226"/>
      <c r="F568" s="226"/>
      <c r="G568" s="22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</row>
    <row r="569" spans="1:27" ht="24" customHeight="1" x14ac:dyDescent="0.55000000000000004">
      <c r="A569" s="225"/>
      <c r="E569" s="226"/>
      <c r="F569" s="226"/>
      <c r="G569" s="22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</row>
    <row r="570" spans="1:27" ht="24" customHeight="1" x14ac:dyDescent="0.55000000000000004">
      <c r="A570" s="225"/>
      <c r="E570" s="226"/>
      <c r="F570" s="226"/>
      <c r="G570" s="22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</row>
    <row r="571" spans="1:27" ht="24" customHeight="1" x14ac:dyDescent="0.55000000000000004">
      <c r="A571" s="225"/>
      <c r="E571" s="226"/>
      <c r="F571" s="226"/>
      <c r="G571" s="22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</row>
    <row r="572" spans="1:27" ht="24" customHeight="1" x14ac:dyDescent="0.55000000000000004">
      <c r="A572" s="225"/>
      <c r="E572" s="226"/>
      <c r="F572" s="226"/>
      <c r="G572" s="22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</row>
    <row r="573" spans="1:27" ht="24" customHeight="1" x14ac:dyDescent="0.55000000000000004">
      <c r="A573" s="225"/>
      <c r="E573" s="226"/>
      <c r="F573" s="226"/>
      <c r="G573" s="22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</row>
    <row r="574" spans="1:27" ht="24" customHeight="1" x14ac:dyDescent="0.55000000000000004">
      <c r="A574" s="225"/>
      <c r="E574" s="226"/>
      <c r="F574" s="226"/>
      <c r="G574" s="22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</row>
    <row r="575" spans="1:27" ht="24" customHeight="1" x14ac:dyDescent="0.55000000000000004">
      <c r="A575" s="225"/>
      <c r="E575" s="226"/>
      <c r="F575" s="226"/>
      <c r="G575" s="22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</row>
    <row r="576" spans="1:27" ht="24" customHeight="1" x14ac:dyDescent="0.55000000000000004">
      <c r="A576" s="225"/>
      <c r="E576" s="226"/>
      <c r="F576" s="226"/>
      <c r="G576" s="22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</row>
    <row r="577" spans="1:27" ht="24" customHeight="1" x14ac:dyDescent="0.55000000000000004">
      <c r="A577" s="225"/>
      <c r="E577" s="226"/>
      <c r="F577" s="226"/>
      <c r="G577" s="22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</row>
    <row r="578" spans="1:27" ht="24" customHeight="1" x14ac:dyDescent="0.55000000000000004">
      <c r="A578" s="225"/>
      <c r="E578" s="226"/>
      <c r="F578" s="226"/>
      <c r="G578" s="22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</row>
    <row r="579" spans="1:27" ht="24" customHeight="1" x14ac:dyDescent="0.55000000000000004">
      <c r="A579" s="225"/>
      <c r="E579" s="226"/>
      <c r="F579" s="226"/>
      <c r="G579" s="22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</row>
    <row r="580" spans="1:27" ht="24" customHeight="1" x14ac:dyDescent="0.55000000000000004">
      <c r="A580" s="225"/>
      <c r="E580" s="226"/>
      <c r="F580" s="226"/>
      <c r="G580" s="22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</row>
    <row r="581" spans="1:27" ht="24" customHeight="1" x14ac:dyDescent="0.55000000000000004">
      <c r="A581" s="225"/>
      <c r="E581" s="226"/>
      <c r="F581" s="226"/>
      <c r="G581" s="22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</row>
    <row r="582" spans="1:27" ht="24" customHeight="1" x14ac:dyDescent="0.55000000000000004">
      <c r="A582" s="225"/>
      <c r="E582" s="226"/>
      <c r="F582" s="226"/>
      <c r="G582" s="22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</row>
    <row r="583" spans="1:27" ht="24" customHeight="1" x14ac:dyDescent="0.55000000000000004">
      <c r="A583" s="225"/>
      <c r="E583" s="226"/>
      <c r="F583" s="226"/>
      <c r="G583" s="22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</row>
    <row r="584" spans="1:27" ht="24" customHeight="1" x14ac:dyDescent="0.55000000000000004">
      <c r="A584" s="225"/>
      <c r="E584" s="226"/>
      <c r="F584" s="226"/>
      <c r="G584" s="22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</row>
    <row r="585" spans="1:27" ht="24" customHeight="1" x14ac:dyDescent="0.55000000000000004">
      <c r="A585" s="225"/>
      <c r="E585" s="226"/>
      <c r="F585" s="226"/>
      <c r="G585" s="22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</row>
    <row r="586" spans="1:27" ht="24" customHeight="1" x14ac:dyDescent="0.55000000000000004">
      <c r="A586" s="225"/>
      <c r="E586" s="226"/>
      <c r="F586" s="226"/>
      <c r="G586" s="22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</row>
    <row r="587" spans="1:27" ht="24" customHeight="1" x14ac:dyDescent="0.55000000000000004">
      <c r="A587" s="225"/>
      <c r="E587" s="226"/>
      <c r="F587" s="226"/>
      <c r="G587" s="22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</row>
    <row r="588" spans="1:27" ht="24" customHeight="1" x14ac:dyDescent="0.55000000000000004">
      <c r="A588" s="225"/>
      <c r="E588" s="226"/>
      <c r="F588" s="226"/>
      <c r="G588" s="22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</row>
    <row r="589" spans="1:27" ht="24" customHeight="1" x14ac:dyDescent="0.55000000000000004">
      <c r="A589" s="225"/>
      <c r="E589" s="226"/>
      <c r="F589" s="226"/>
      <c r="G589" s="22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</row>
    <row r="590" spans="1:27" ht="24" customHeight="1" x14ac:dyDescent="0.55000000000000004">
      <c r="A590" s="225"/>
      <c r="E590" s="226"/>
      <c r="F590" s="226"/>
      <c r="G590" s="22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</row>
    <row r="591" spans="1:27" ht="24" customHeight="1" x14ac:dyDescent="0.55000000000000004">
      <c r="A591" s="225"/>
      <c r="E591" s="226"/>
      <c r="F591" s="226"/>
      <c r="G591" s="22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</row>
    <row r="592" spans="1:27" ht="24" customHeight="1" x14ac:dyDescent="0.55000000000000004">
      <c r="A592" s="225"/>
      <c r="E592" s="226"/>
      <c r="F592" s="226"/>
      <c r="G592" s="22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</row>
    <row r="593" spans="1:27" ht="24" customHeight="1" x14ac:dyDescent="0.55000000000000004">
      <c r="A593" s="225"/>
      <c r="E593" s="226"/>
      <c r="F593" s="226"/>
      <c r="G593" s="22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</row>
    <row r="594" spans="1:27" ht="24" customHeight="1" x14ac:dyDescent="0.55000000000000004">
      <c r="A594" s="225"/>
      <c r="E594" s="226"/>
      <c r="F594" s="226"/>
      <c r="G594" s="22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</row>
    <row r="595" spans="1:27" ht="24" customHeight="1" x14ac:dyDescent="0.55000000000000004">
      <c r="A595" s="225"/>
      <c r="E595" s="226"/>
      <c r="F595" s="226"/>
      <c r="G595" s="22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</row>
    <row r="596" spans="1:27" ht="24" customHeight="1" x14ac:dyDescent="0.55000000000000004">
      <c r="A596" s="225"/>
      <c r="E596" s="226"/>
      <c r="F596" s="226"/>
      <c r="G596" s="22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</row>
    <row r="597" spans="1:27" ht="24" customHeight="1" x14ac:dyDescent="0.55000000000000004">
      <c r="A597" s="225"/>
      <c r="E597" s="226"/>
      <c r="F597" s="226"/>
      <c r="G597" s="22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</row>
    <row r="598" spans="1:27" ht="24" customHeight="1" x14ac:dyDescent="0.55000000000000004">
      <c r="A598" s="225"/>
      <c r="E598" s="226"/>
      <c r="F598" s="226"/>
      <c r="G598" s="22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</row>
    <row r="599" spans="1:27" ht="24" customHeight="1" x14ac:dyDescent="0.55000000000000004">
      <c r="A599" s="225"/>
      <c r="E599" s="226"/>
      <c r="F599" s="226"/>
      <c r="G599" s="22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</row>
    <row r="600" spans="1:27" ht="24" customHeight="1" x14ac:dyDescent="0.55000000000000004">
      <c r="A600" s="225"/>
      <c r="E600" s="226"/>
      <c r="F600" s="226"/>
      <c r="G600" s="22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</row>
    <row r="601" spans="1:27" ht="24" customHeight="1" x14ac:dyDescent="0.55000000000000004">
      <c r="A601" s="225"/>
      <c r="E601" s="226"/>
      <c r="F601" s="226"/>
      <c r="G601" s="22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</row>
    <row r="602" spans="1:27" ht="24" customHeight="1" x14ac:dyDescent="0.55000000000000004">
      <c r="A602" s="225"/>
      <c r="E602" s="226"/>
      <c r="F602" s="226"/>
      <c r="G602" s="22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</row>
    <row r="603" spans="1:27" ht="24" customHeight="1" x14ac:dyDescent="0.55000000000000004">
      <c r="A603" s="225"/>
      <c r="E603" s="226"/>
      <c r="F603" s="226"/>
      <c r="G603" s="22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</row>
    <row r="604" spans="1:27" ht="24" customHeight="1" x14ac:dyDescent="0.55000000000000004">
      <c r="A604" s="225"/>
      <c r="E604" s="226"/>
      <c r="F604" s="226"/>
      <c r="G604" s="22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</row>
    <row r="605" spans="1:27" ht="24" customHeight="1" x14ac:dyDescent="0.55000000000000004">
      <c r="A605" s="225"/>
      <c r="E605" s="226"/>
      <c r="F605" s="226"/>
      <c r="G605" s="22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</row>
    <row r="606" spans="1:27" ht="24" customHeight="1" x14ac:dyDescent="0.55000000000000004">
      <c r="A606" s="225"/>
      <c r="E606" s="226"/>
      <c r="F606" s="226"/>
      <c r="G606" s="22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</row>
    <row r="607" spans="1:27" ht="24" customHeight="1" x14ac:dyDescent="0.55000000000000004">
      <c r="A607" s="225"/>
      <c r="E607" s="226"/>
      <c r="F607" s="226"/>
      <c r="G607" s="22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</row>
    <row r="608" spans="1:27" ht="24" customHeight="1" x14ac:dyDescent="0.55000000000000004">
      <c r="A608" s="225"/>
      <c r="E608" s="226"/>
      <c r="F608" s="226"/>
      <c r="G608" s="22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</row>
    <row r="609" spans="1:27" ht="24" customHeight="1" x14ac:dyDescent="0.55000000000000004">
      <c r="A609" s="225"/>
      <c r="E609" s="226"/>
      <c r="F609" s="226"/>
      <c r="G609" s="22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</row>
    <row r="610" spans="1:27" ht="24" customHeight="1" x14ac:dyDescent="0.55000000000000004">
      <c r="A610" s="225"/>
      <c r="E610" s="226"/>
      <c r="F610" s="226"/>
      <c r="G610" s="22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</row>
    <row r="611" spans="1:27" ht="24" customHeight="1" x14ac:dyDescent="0.55000000000000004">
      <c r="A611" s="225"/>
      <c r="E611" s="226"/>
      <c r="F611" s="226"/>
      <c r="G611" s="22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</row>
    <row r="612" spans="1:27" ht="24" customHeight="1" x14ac:dyDescent="0.55000000000000004">
      <c r="A612" s="225"/>
      <c r="E612" s="226"/>
      <c r="F612" s="226"/>
      <c r="G612" s="22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</row>
    <row r="613" spans="1:27" ht="24" customHeight="1" x14ac:dyDescent="0.55000000000000004">
      <c r="A613" s="225"/>
      <c r="E613" s="226"/>
      <c r="F613" s="226"/>
      <c r="G613" s="22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</row>
    <row r="614" spans="1:27" ht="24" customHeight="1" x14ac:dyDescent="0.55000000000000004">
      <c r="A614" s="225"/>
      <c r="E614" s="226"/>
      <c r="F614" s="226"/>
      <c r="G614" s="22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</row>
    <row r="615" spans="1:27" ht="24" customHeight="1" x14ac:dyDescent="0.55000000000000004">
      <c r="A615" s="225"/>
      <c r="E615" s="226"/>
      <c r="F615" s="226"/>
      <c r="G615" s="22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</row>
    <row r="616" spans="1:27" ht="24" customHeight="1" x14ac:dyDescent="0.55000000000000004">
      <c r="A616" s="225"/>
      <c r="E616" s="226"/>
      <c r="F616" s="226"/>
      <c r="G616" s="22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</row>
    <row r="617" spans="1:27" ht="24" customHeight="1" x14ac:dyDescent="0.55000000000000004">
      <c r="A617" s="225"/>
      <c r="E617" s="226"/>
      <c r="F617" s="226"/>
      <c r="G617" s="22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</row>
    <row r="618" spans="1:27" ht="24" customHeight="1" x14ac:dyDescent="0.55000000000000004">
      <c r="A618" s="225"/>
      <c r="E618" s="226"/>
      <c r="F618" s="226"/>
      <c r="G618" s="22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</row>
    <row r="619" spans="1:27" ht="24" customHeight="1" x14ac:dyDescent="0.55000000000000004">
      <c r="A619" s="225"/>
      <c r="E619" s="226"/>
      <c r="F619" s="226"/>
      <c r="G619" s="22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</row>
    <row r="620" spans="1:27" ht="24" customHeight="1" x14ac:dyDescent="0.55000000000000004">
      <c r="A620" s="225"/>
      <c r="E620" s="226"/>
      <c r="F620" s="226"/>
      <c r="G620" s="22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</row>
    <row r="621" spans="1:27" ht="24" customHeight="1" x14ac:dyDescent="0.55000000000000004">
      <c r="A621" s="225"/>
      <c r="E621" s="226"/>
      <c r="F621" s="226"/>
      <c r="G621" s="22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</row>
    <row r="622" spans="1:27" ht="24" customHeight="1" x14ac:dyDescent="0.55000000000000004">
      <c r="A622" s="225"/>
      <c r="E622" s="226"/>
      <c r="F622" s="226"/>
      <c r="G622" s="22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</row>
    <row r="623" spans="1:27" ht="24" customHeight="1" x14ac:dyDescent="0.55000000000000004">
      <c r="A623" s="225"/>
      <c r="E623" s="226"/>
      <c r="F623" s="226"/>
      <c r="G623" s="22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</row>
    <row r="624" spans="1:27" ht="24" customHeight="1" x14ac:dyDescent="0.55000000000000004">
      <c r="A624" s="225"/>
      <c r="E624" s="226"/>
      <c r="F624" s="226"/>
      <c r="G624" s="22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</row>
    <row r="625" spans="1:27" ht="24" customHeight="1" x14ac:dyDescent="0.55000000000000004">
      <c r="A625" s="225"/>
      <c r="E625" s="226"/>
      <c r="F625" s="226"/>
      <c r="G625" s="22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</row>
    <row r="626" spans="1:27" ht="24" customHeight="1" x14ac:dyDescent="0.55000000000000004">
      <c r="A626" s="225"/>
      <c r="E626" s="226"/>
      <c r="F626" s="226"/>
      <c r="G626" s="22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</row>
    <row r="627" spans="1:27" ht="24" customHeight="1" x14ac:dyDescent="0.55000000000000004">
      <c r="A627" s="225"/>
      <c r="E627" s="226"/>
      <c r="F627" s="226"/>
      <c r="G627" s="22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</row>
    <row r="628" spans="1:27" ht="24" customHeight="1" x14ac:dyDescent="0.55000000000000004">
      <c r="A628" s="225"/>
      <c r="E628" s="226"/>
      <c r="F628" s="226"/>
      <c r="G628" s="22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</row>
    <row r="629" spans="1:27" ht="24" customHeight="1" x14ac:dyDescent="0.55000000000000004">
      <c r="A629" s="225"/>
      <c r="E629" s="226"/>
      <c r="F629" s="226"/>
      <c r="G629" s="22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</row>
    <row r="630" spans="1:27" ht="24" customHeight="1" x14ac:dyDescent="0.55000000000000004">
      <c r="A630" s="225"/>
      <c r="E630" s="226"/>
      <c r="F630" s="226"/>
      <c r="G630" s="22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</row>
    <row r="631" spans="1:27" ht="24" customHeight="1" x14ac:dyDescent="0.55000000000000004">
      <c r="A631" s="225"/>
      <c r="E631" s="226"/>
      <c r="F631" s="226"/>
      <c r="G631" s="22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</row>
    <row r="632" spans="1:27" ht="24" customHeight="1" x14ac:dyDescent="0.55000000000000004">
      <c r="A632" s="225"/>
      <c r="E632" s="226"/>
      <c r="F632" s="226"/>
      <c r="G632" s="22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</row>
    <row r="633" spans="1:27" ht="24" customHeight="1" x14ac:dyDescent="0.55000000000000004">
      <c r="A633" s="225"/>
      <c r="E633" s="226"/>
      <c r="F633" s="226"/>
      <c r="G633" s="22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</row>
    <row r="634" spans="1:27" ht="24" customHeight="1" x14ac:dyDescent="0.55000000000000004">
      <c r="A634" s="225"/>
      <c r="E634" s="226"/>
      <c r="F634" s="226"/>
      <c r="G634" s="22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</row>
    <row r="635" spans="1:27" ht="24" customHeight="1" x14ac:dyDescent="0.55000000000000004">
      <c r="A635" s="225"/>
      <c r="E635" s="226"/>
      <c r="F635" s="226"/>
      <c r="G635" s="22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</row>
    <row r="636" spans="1:27" ht="24" customHeight="1" x14ac:dyDescent="0.55000000000000004">
      <c r="A636" s="225"/>
      <c r="E636" s="226"/>
      <c r="F636" s="226"/>
      <c r="G636" s="22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</row>
    <row r="637" spans="1:27" ht="24" customHeight="1" x14ac:dyDescent="0.55000000000000004">
      <c r="A637" s="225"/>
      <c r="E637" s="226"/>
      <c r="F637" s="226"/>
      <c r="G637" s="22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</row>
    <row r="638" spans="1:27" ht="24" customHeight="1" x14ac:dyDescent="0.55000000000000004">
      <c r="A638" s="225"/>
      <c r="E638" s="226"/>
      <c r="F638" s="226"/>
      <c r="G638" s="22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</row>
    <row r="639" spans="1:27" ht="24" customHeight="1" x14ac:dyDescent="0.55000000000000004">
      <c r="A639" s="225"/>
      <c r="E639" s="226"/>
      <c r="F639" s="226"/>
      <c r="G639" s="22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</row>
    <row r="640" spans="1:27" ht="24" customHeight="1" x14ac:dyDescent="0.55000000000000004">
      <c r="A640" s="225"/>
      <c r="E640" s="226"/>
      <c r="F640" s="226"/>
      <c r="G640" s="22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</row>
    <row r="641" spans="1:27" ht="24" customHeight="1" x14ac:dyDescent="0.55000000000000004">
      <c r="A641" s="225"/>
      <c r="E641" s="226"/>
      <c r="F641" s="226"/>
      <c r="G641" s="22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</row>
    <row r="642" spans="1:27" ht="24" customHeight="1" x14ac:dyDescent="0.55000000000000004">
      <c r="A642" s="225"/>
      <c r="E642" s="226"/>
      <c r="F642" s="226"/>
      <c r="G642" s="22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</row>
    <row r="643" spans="1:27" ht="24" customHeight="1" x14ac:dyDescent="0.55000000000000004">
      <c r="A643" s="225"/>
      <c r="E643" s="226"/>
      <c r="F643" s="226"/>
      <c r="G643" s="22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</row>
    <row r="644" spans="1:27" ht="24" customHeight="1" x14ac:dyDescent="0.55000000000000004">
      <c r="A644" s="225"/>
      <c r="E644" s="226"/>
      <c r="F644" s="226"/>
      <c r="G644" s="22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</row>
    <row r="645" spans="1:27" ht="24" customHeight="1" x14ac:dyDescent="0.55000000000000004">
      <c r="A645" s="225"/>
      <c r="E645" s="226"/>
      <c r="F645" s="226"/>
      <c r="G645" s="22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</row>
    <row r="646" spans="1:27" ht="24" customHeight="1" x14ac:dyDescent="0.55000000000000004">
      <c r="A646" s="225"/>
      <c r="E646" s="226"/>
      <c r="F646" s="226"/>
      <c r="G646" s="22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</row>
    <row r="647" spans="1:27" ht="24" customHeight="1" x14ac:dyDescent="0.55000000000000004">
      <c r="A647" s="225"/>
      <c r="E647" s="226"/>
      <c r="F647" s="226"/>
      <c r="G647" s="22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</row>
    <row r="648" spans="1:27" ht="24" customHeight="1" x14ac:dyDescent="0.55000000000000004">
      <c r="A648" s="225"/>
      <c r="E648" s="226"/>
      <c r="F648" s="226"/>
      <c r="G648" s="22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</row>
    <row r="649" spans="1:27" ht="24" customHeight="1" x14ac:dyDescent="0.55000000000000004">
      <c r="A649" s="225"/>
      <c r="E649" s="226"/>
      <c r="F649" s="226"/>
      <c r="G649" s="22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</row>
    <row r="650" spans="1:27" ht="24" customHeight="1" x14ac:dyDescent="0.55000000000000004">
      <c r="A650" s="225"/>
      <c r="E650" s="226"/>
      <c r="F650" s="226"/>
      <c r="G650" s="22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</row>
    <row r="651" spans="1:27" ht="24" customHeight="1" x14ac:dyDescent="0.55000000000000004">
      <c r="A651" s="225"/>
      <c r="E651" s="226"/>
      <c r="F651" s="226"/>
      <c r="G651" s="22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</row>
    <row r="652" spans="1:27" ht="24" customHeight="1" x14ac:dyDescent="0.55000000000000004">
      <c r="A652" s="225"/>
      <c r="E652" s="226"/>
      <c r="F652" s="226"/>
      <c r="G652" s="22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</row>
    <row r="653" spans="1:27" ht="24" customHeight="1" x14ac:dyDescent="0.55000000000000004">
      <c r="A653" s="225"/>
      <c r="E653" s="226"/>
      <c r="F653" s="226"/>
      <c r="G653" s="22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</row>
    <row r="654" spans="1:27" ht="24" customHeight="1" x14ac:dyDescent="0.55000000000000004">
      <c r="A654" s="225"/>
      <c r="E654" s="226"/>
      <c r="F654" s="226"/>
      <c r="G654" s="22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</row>
    <row r="655" spans="1:27" ht="24" customHeight="1" x14ac:dyDescent="0.55000000000000004">
      <c r="A655" s="225"/>
      <c r="E655" s="226"/>
      <c r="F655" s="226"/>
      <c r="G655" s="22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</row>
    <row r="656" spans="1:27" ht="24" customHeight="1" x14ac:dyDescent="0.55000000000000004">
      <c r="A656" s="225"/>
      <c r="E656" s="226"/>
      <c r="F656" s="226"/>
      <c r="G656" s="22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</row>
    <row r="657" spans="1:27" ht="24" customHeight="1" x14ac:dyDescent="0.55000000000000004">
      <c r="A657" s="225"/>
      <c r="E657" s="226"/>
      <c r="F657" s="226"/>
      <c r="G657" s="22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</row>
    <row r="658" spans="1:27" ht="24" customHeight="1" x14ac:dyDescent="0.55000000000000004">
      <c r="A658" s="225"/>
      <c r="E658" s="226"/>
      <c r="F658" s="226"/>
      <c r="G658" s="22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</row>
    <row r="659" spans="1:27" ht="24" customHeight="1" x14ac:dyDescent="0.55000000000000004">
      <c r="A659" s="225"/>
      <c r="E659" s="226"/>
      <c r="F659" s="226"/>
      <c r="G659" s="22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</row>
    <row r="660" spans="1:27" ht="24" customHeight="1" x14ac:dyDescent="0.55000000000000004">
      <c r="A660" s="225"/>
      <c r="E660" s="226"/>
      <c r="F660" s="226"/>
      <c r="G660" s="22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</row>
    <row r="661" spans="1:27" ht="24" customHeight="1" x14ac:dyDescent="0.55000000000000004">
      <c r="A661" s="225"/>
      <c r="E661" s="226"/>
      <c r="F661" s="226"/>
      <c r="G661" s="22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</row>
    <row r="662" spans="1:27" ht="24" customHeight="1" x14ac:dyDescent="0.55000000000000004">
      <c r="A662" s="225"/>
      <c r="E662" s="226"/>
      <c r="F662" s="226"/>
      <c r="G662" s="22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</row>
    <row r="663" spans="1:27" ht="24" customHeight="1" x14ac:dyDescent="0.55000000000000004">
      <c r="A663" s="225"/>
      <c r="E663" s="226"/>
      <c r="F663" s="226"/>
      <c r="G663" s="22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</row>
    <row r="664" spans="1:27" ht="24" customHeight="1" x14ac:dyDescent="0.55000000000000004">
      <c r="A664" s="225"/>
      <c r="E664" s="226"/>
      <c r="F664" s="226"/>
      <c r="G664" s="22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</row>
    <row r="665" spans="1:27" ht="24" customHeight="1" x14ac:dyDescent="0.55000000000000004">
      <c r="A665" s="225"/>
      <c r="E665" s="226"/>
      <c r="F665" s="226"/>
      <c r="G665" s="22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</row>
    <row r="666" spans="1:27" ht="24" customHeight="1" x14ac:dyDescent="0.55000000000000004">
      <c r="A666" s="225"/>
      <c r="E666" s="226"/>
      <c r="F666" s="226"/>
      <c r="G666" s="22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</row>
    <row r="667" spans="1:27" ht="24" customHeight="1" x14ac:dyDescent="0.55000000000000004">
      <c r="A667" s="225"/>
      <c r="E667" s="226"/>
      <c r="F667" s="226"/>
      <c r="G667" s="22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</row>
    <row r="668" spans="1:27" ht="24" customHeight="1" x14ac:dyDescent="0.55000000000000004">
      <c r="A668" s="225"/>
      <c r="E668" s="226"/>
      <c r="F668" s="226"/>
      <c r="G668" s="22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</row>
    <row r="669" spans="1:27" ht="24" customHeight="1" x14ac:dyDescent="0.55000000000000004">
      <c r="A669" s="225"/>
      <c r="E669" s="226"/>
      <c r="F669" s="226"/>
      <c r="G669" s="22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</row>
    <row r="670" spans="1:27" ht="24" customHeight="1" x14ac:dyDescent="0.55000000000000004">
      <c r="A670" s="225"/>
      <c r="E670" s="226"/>
      <c r="F670" s="226"/>
      <c r="G670" s="22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</row>
    <row r="671" spans="1:27" ht="24" customHeight="1" x14ac:dyDescent="0.55000000000000004">
      <c r="A671" s="225"/>
      <c r="E671" s="226"/>
      <c r="F671" s="226"/>
      <c r="G671" s="22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</row>
    <row r="672" spans="1:27" ht="24" customHeight="1" x14ac:dyDescent="0.55000000000000004">
      <c r="A672" s="225"/>
      <c r="E672" s="226"/>
      <c r="F672" s="226"/>
      <c r="G672" s="22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</row>
    <row r="673" spans="1:27" ht="24" customHeight="1" x14ac:dyDescent="0.55000000000000004">
      <c r="A673" s="225"/>
      <c r="E673" s="226"/>
      <c r="F673" s="226"/>
      <c r="G673" s="22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</row>
    <row r="674" spans="1:27" ht="24" customHeight="1" x14ac:dyDescent="0.55000000000000004">
      <c r="A674" s="225"/>
      <c r="E674" s="226"/>
      <c r="F674" s="226"/>
      <c r="G674" s="22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</row>
    <row r="675" spans="1:27" ht="24" customHeight="1" x14ac:dyDescent="0.55000000000000004">
      <c r="A675" s="225"/>
      <c r="E675" s="226"/>
      <c r="F675" s="226"/>
      <c r="G675" s="22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</row>
    <row r="676" spans="1:27" ht="24" customHeight="1" x14ac:dyDescent="0.55000000000000004">
      <c r="A676" s="225"/>
      <c r="E676" s="226"/>
      <c r="F676" s="226"/>
      <c r="G676" s="22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</row>
    <row r="677" spans="1:27" ht="24" customHeight="1" x14ac:dyDescent="0.55000000000000004">
      <c r="A677" s="225"/>
      <c r="E677" s="226"/>
      <c r="F677" s="226"/>
      <c r="G677" s="22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</row>
    <row r="678" spans="1:27" ht="24" customHeight="1" x14ac:dyDescent="0.55000000000000004">
      <c r="A678" s="225"/>
      <c r="E678" s="226"/>
      <c r="F678" s="226"/>
      <c r="G678" s="22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</row>
    <row r="679" spans="1:27" ht="24" customHeight="1" x14ac:dyDescent="0.55000000000000004">
      <c r="A679" s="225"/>
      <c r="E679" s="226"/>
      <c r="F679" s="226"/>
      <c r="G679" s="22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</row>
    <row r="680" spans="1:27" ht="24" customHeight="1" x14ac:dyDescent="0.55000000000000004">
      <c r="A680" s="225"/>
      <c r="E680" s="226"/>
      <c r="F680" s="226"/>
      <c r="G680" s="22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</row>
    <row r="681" spans="1:27" ht="24" customHeight="1" x14ac:dyDescent="0.55000000000000004">
      <c r="A681" s="225"/>
      <c r="E681" s="226"/>
      <c r="F681" s="226"/>
      <c r="G681" s="22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</row>
    <row r="682" spans="1:27" ht="24" customHeight="1" x14ac:dyDescent="0.55000000000000004">
      <c r="A682" s="225"/>
      <c r="E682" s="226"/>
      <c r="F682" s="226"/>
      <c r="G682" s="22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</row>
    <row r="683" spans="1:27" ht="24" customHeight="1" x14ac:dyDescent="0.55000000000000004">
      <c r="A683" s="225"/>
      <c r="E683" s="226"/>
      <c r="F683" s="226"/>
      <c r="G683" s="22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</row>
    <row r="684" spans="1:27" ht="24" customHeight="1" x14ac:dyDescent="0.55000000000000004">
      <c r="A684" s="225"/>
      <c r="E684" s="226"/>
      <c r="F684" s="226"/>
      <c r="G684" s="22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</row>
    <row r="685" spans="1:27" ht="24" customHeight="1" x14ac:dyDescent="0.55000000000000004">
      <c r="A685" s="225"/>
      <c r="E685" s="226"/>
      <c r="F685" s="226"/>
      <c r="G685" s="22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</row>
    <row r="686" spans="1:27" ht="24" customHeight="1" x14ac:dyDescent="0.55000000000000004">
      <c r="A686" s="225"/>
      <c r="E686" s="226"/>
      <c r="F686" s="226"/>
      <c r="G686" s="22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</row>
    <row r="687" spans="1:27" ht="24" customHeight="1" x14ac:dyDescent="0.55000000000000004">
      <c r="A687" s="225"/>
      <c r="E687" s="226"/>
      <c r="F687" s="226"/>
      <c r="G687" s="22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</row>
    <row r="688" spans="1:27" ht="24" customHeight="1" x14ac:dyDescent="0.55000000000000004">
      <c r="A688" s="225"/>
      <c r="E688" s="226"/>
      <c r="F688" s="226"/>
      <c r="G688" s="22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</row>
    <row r="689" spans="1:27" ht="24" customHeight="1" x14ac:dyDescent="0.55000000000000004">
      <c r="A689" s="225"/>
      <c r="E689" s="226"/>
      <c r="F689" s="226"/>
      <c r="G689" s="22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</row>
    <row r="690" spans="1:27" ht="24" customHeight="1" x14ac:dyDescent="0.55000000000000004">
      <c r="A690" s="225"/>
      <c r="E690" s="226"/>
      <c r="F690" s="226"/>
      <c r="G690" s="22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</row>
    <row r="691" spans="1:27" ht="24" customHeight="1" x14ac:dyDescent="0.55000000000000004">
      <c r="A691" s="225"/>
      <c r="E691" s="226"/>
      <c r="F691" s="226"/>
      <c r="G691" s="22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</row>
    <row r="692" spans="1:27" ht="24" customHeight="1" x14ac:dyDescent="0.55000000000000004">
      <c r="A692" s="225"/>
      <c r="E692" s="226"/>
      <c r="F692" s="226"/>
      <c r="G692" s="22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</row>
    <row r="693" spans="1:27" ht="24" customHeight="1" x14ac:dyDescent="0.55000000000000004">
      <c r="A693" s="225"/>
      <c r="E693" s="226"/>
      <c r="F693" s="226"/>
      <c r="G693" s="22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</row>
    <row r="694" spans="1:27" ht="24" customHeight="1" x14ac:dyDescent="0.55000000000000004">
      <c r="A694" s="225"/>
      <c r="E694" s="226"/>
      <c r="F694" s="226"/>
      <c r="G694" s="22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</row>
    <row r="695" spans="1:27" ht="24" customHeight="1" x14ac:dyDescent="0.55000000000000004">
      <c r="A695" s="225"/>
      <c r="E695" s="226"/>
      <c r="F695" s="226"/>
      <c r="G695" s="22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</row>
    <row r="696" spans="1:27" ht="24" customHeight="1" x14ac:dyDescent="0.55000000000000004">
      <c r="A696" s="225"/>
      <c r="E696" s="226"/>
      <c r="F696" s="226"/>
      <c r="G696" s="22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</row>
    <row r="697" spans="1:27" ht="24" customHeight="1" x14ac:dyDescent="0.55000000000000004">
      <c r="A697" s="225"/>
      <c r="E697" s="226"/>
      <c r="F697" s="226"/>
      <c r="G697" s="22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</row>
    <row r="698" spans="1:27" ht="24" customHeight="1" x14ac:dyDescent="0.55000000000000004">
      <c r="A698" s="225"/>
      <c r="E698" s="226"/>
      <c r="F698" s="226"/>
      <c r="G698" s="22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</row>
    <row r="699" spans="1:27" ht="24" customHeight="1" x14ac:dyDescent="0.55000000000000004">
      <c r="A699" s="225"/>
      <c r="E699" s="226"/>
      <c r="F699" s="226"/>
      <c r="G699" s="22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</row>
    <row r="700" spans="1:27" ht="24" customHeight="1" x14ac:dyDescent="0.55000000000000004">
      <c r="A700" s="225"/>
      <c r="E700" s="226"/>
      <c r="F700" s="226"/>
      <c r="G700" s="22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</row>
    <row r="701" spans="1:27" ht="24" customHeight="1" x14ac:dyDescent="0.55000000000000004">
      <c r="A701" s="225"/>
      <c r="E701" s="226"/>
      <c r="F701" s="226"/>
      <c r="G701" s="22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</row>
    <row r="702" spans="1:27" ht="24" customHeight="1" x14ac:dyDescent="0.55000000000000004">
      <c r="A702" s="225"/>
      <c r="E702" s="226"/>
      <c r="F702" s="226"/>
      <c r="G702" s="22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</row>
    <row r="703" spans="1:27" ht="24" customHeight="1" x14ac:dyDescent="0.55000000000000004">
      <c r="A703" s="225"/>
      <c r="E703" s="226"/>
      <c r="F703" s="226"/>
      <c r="G703" s="22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</row>
    <row r="704" spans="1:27" ht="24" customHeight="1" x14ac:dyDescent="0.55000000000000004">
      <c r="A704" s="225"/>
      <c r="E704" s="226"/>
      <c r="F704" s="226"/>
      <c r="G704" s="22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</row>
    <row r="705" spans="1:27" ht="24" customHeight="1" x14ac:dyDescent="0.55000000000000004">
      <c r="A705" s="225"/>
      <c r="E705" s="226"/>
      <c r="F705" s="226"/>
      <c r="G705" s="22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</row>
    <row r="706" spans="1:27" ht="24" customHeight="1" x14ac:dyDescent="0.55000000000000004">
      <c r="A706" s="225"/>
      <c r="E706" s="226"/>
      <c r="F706" s="226"/>
      <c r="G706" s="22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</row>
    <row r="707" spans="1:27" ht="24" customHeight="1" x14ac:dyDescent="0.55000000000000004">
      <c r="A707" s="225"/>
      <c r="E707" s="226"/>
      <c r="F707" s="226"/>
      <c r="G707" s="22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</row>
    <row r="708" spans="1:27" ht="24" customHeight="1" x14ac:dyDescent="0.55000000000000004">
      <c r="A708" s="225"/>
      <c r="E708" s="226"/>
      <c r="F708" s="226"/>
      <c r="G708" s="22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</row>
    <row r="709" spans="1:27" ht="24" customHeight="1" x14ac:dyDescent="0.55000000000000004">
      <c r="A709" s="225"/>
      <c r="E709" s="226"/>
      <c r="F709" s="226"/>
      <c r="G709" s="22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</row>
    <row r="710" spans="1:27" ht="24" customHeight="1" x14ac:dyDescent="0.55000000000000004">
      <c r="A710" s="225"/>
      <c r="E710" s="226"/>
      <c r="F710" s="226"/>
      <c r="G710" s="22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</row>
    <row r="711" spans="1:27" ht="24" customHeight="1" x14ac:dyDescent="0.55000000000000004">
      <c r="A711" s="225"/>
      <c r="E711" s="226"/>
      <c r="F711" s="226"/>
      <c r="G711" s="22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</row>
    <row r="712" spans="1:27" ht="24" customHeight="1" x14ac:dyDescent="0.55000000000000004">
      <c r="A712" s="225"/>
      <c r="E712" s="226"/>
      <c r="F712" s="226"/>
      <c r="G712" s="22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</row>
    <row r="713" spans="1:27" ht="24" customHeight="1" x14ac:dyDescent="0.55000000000000004">
      <c r="A713" s="225"/>
      <c r="E713" s="226"/>
      <c r="F713" s="226"/>
      <c r="G713" s="22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</row>
    <row r="714" spans="1:27" ht="24" customHeight="1" x14ac:dyDescent="0.55000000000000004">
      <c r="A714" s="225"/>
      <c r="E714" s="226"/>
      <c r="F714" s="226"/>
      <c r="G714" s="22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</row>
    <row r="715" spans="1:27" ht="24" customHeight="1" x14ac:dyDescent="0.55000000000000004">
      <c r="A715" s="225"/>
      <c r="E715" s="226"/>
      <c r="F715" s="226"/>
      <c r="G715" s="22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</row>
    <row r="716" spans="1:27" ht="24" customHeight="1" x14ac:dyDescent="0.55000000000000004">
      <c r="A716" s="225"/>
      <c r="E716" s="226"/>
      <c r="F716" s="226"/>
      <c r="G716" s="22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</row>
    <row r="717" spans="1:27" ht="24" customHeight="1" x14ac:dyDescent="0.55000000000000004">
      <c r="A717" s="225"/>
      <c r="E717" s="226"/>
      <c r="F717" s="226"/>
      <c r="G717" s="22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</row>
    <row r="718" spans="1:27" ht="24" customHeight="1" x14ac:dyDescent="0.55000000000000004">
      <c r="A718" s="225"/>
      <c r="E718" s="226"/>
      <c r="F718" s="226"/>
      <c r="G718" s="22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</row>
    <row r="719" spans="1:27" ht="24" customHeight="1" x14ac:dyDescent="0.55000000000000004">
      <c r="A719" s="225"/>
      <c r="E719" s="226"/>
      <c r="F719" s="226"/>
      <c r="G719" s="22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</row>
    <row r="720" spans="1:27" ht="24" customHeight="1" x14ac:dyDescent="0.55000000000000004">
      <c r="A720" s="225"/>
      <c r="E720" s="226"/>
      <c r="F720" s="226"/>
      <c r="G720" s="22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</row>
    <row r="721" spans="1:27" ht="24" customHeight="1" x14ac:dyDescent="0.55000000000000004">
      <c r="A721" s="225"/>
      <c r="E721" s="226"/>
      <c r="F721" s="226"/>
      <c r="G721" s="22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</row>
    <row r="722" spans="1:27" ht="24" customHeight="1" x14ac:dyDescent="0.55000000000000004">
      <c r="A722" s="225"/>
      <c r="E722" s="226"/>
      <c r="F722" s="226"/>
      <c r="G722" s="22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</row>
    <row r="723" spans="1:27" ht="24" customHeight="1" x14ac:dyDescent="0.55000000000000004">
      <c r="A723" s="225"/>
      <c r="E723" s="226"/>
      <c r="F723" s="226"/>
      <c r="G723" s="22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</row>
    <row r="724" spans="1:27" ht="24" customHeight="1" x14ac:dyDescent="0.55000000000000004">
      <c r="A724" s="225"/>
      <c r="E724" s="226"/>
      <c r="F724" s="226"/>
      <c r="G724" s="22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</row>
    <row r="725" spans="1:27" ht="24" customHeight="1" x14ac:dyDescent="0.55000000000000004">
      <c r="A725" s="225"/>
      <c r="E725" s="226"/>
      <c r="F725" s="226"/>
      <c r="G725" s="22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</row>
    <row r="726" spans="1:27" ht="24" customHeight="1" x14ac:dyDescent="0.55000000000000004">
      <c r="A726" s="225"/>
      <c r="E726" s="226"/>
      <c r="F726" s="226"/>
      <c r="G726" s="22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</row>
    <row r="727" spans="1:27" ht="24" customHeight="1" x14ac:dyDescent="0.55000000000000004">
      <c r="A727" s="225"/>
      <c r="E727" s="226"/>
      <c r="F727" s="226"/>
      <c r="G727" s="22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</row>
    <row r="728" spans="1:27" ht="24" customHeight="1" x14ac:dyDescent="0.55000000000000004">
      <c r="A728" s="225"/>
      <c r="E728" s="226"/>
      <c r="F728" s="226"/>
      <c r="G728" s="22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</row>
    <row r="729" spans="1:27" ht="24" customHeight="1" x14ac:dyDescent="0.55000000000000004">
      <c r="A729" s="225"/>
      <c r="E729" s="226"/>
      <c r="F729" s="226"/>
      <c r="G729" s="22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</row>
    <row r="730" spans="1:27" ht="24" customHeight="1" x14ac:dyDescent="0.55000000000000004">
      <c r="A730" s="225"/>
      <c r="E730" s="226"/>
      <c r="F730" s="226"/>
      <c r="G730" s="22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</row>
    <row r="731" spans="1:27" ht="24" customHeight="1" x14ac:dyDescent="0.55000000000000004">
      <c r="A731" s="225"/>
      <c r="E731" s="226"/>
      <c r="F731" s="226"/>
      <c r="G731" s="22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</row>
    <row r="732" spans="1:27" ht="24" customHeight="1" x14ac:dyDescent="0.55000000000000004">
      <c r="A732" s="225"/>
      <c r="E732" s="226"/>
      <c r="F732" s="226"/>
      <c r="G732" s="22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</row>
    <row r="733" spans="1:27" ht="24" customHeight="1" x14ac:dyDescent="0.55000000000000004">
      <c r="A733" s="225"/>
      <c r="E733" s="226"/>
      <c r="F733" s="226"/>
      <c r="G733" s="22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</row>
    <row r="734" spans="1:27" ht="24" customHeight="1" x14ac:dyDescent="0.55000000000000004">
      <c r="A734" s="225"/>
      <c r="E734" s="226"/>
      <c r="F734" s="226"/>
      <c r="G734" s="22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</row>
    <row r="735" spans="1:27" ht="24" customHeight="1" x14ac:dyDescent="0.55000000000000004">
      <c r="A735" s="225"/>
      <c r="E735" s="226"/>
      <c r="F735" s="226"/>
      <c r="G735" s="22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</row>
    <row r="736" spans="1:27" ht="24" customHeight="1" x14ac:dyDescent="0.55000000000000004">
      <c r="A736" s="225"/>
      <c r="E736" s="226"/>
      <c r="F736" s="226"/>
      <c r="G736" s="22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</row>
    <row r="737" spans="1:27" ht="24" customHeight="1" x14ac:dyDescent="0.55000000000000004">
      <c r="A737" s="225"/>
      <c r="E737" s="226"/>
      <c r="F737" s="226"/>
      <c r="G737" s="22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</row>
    <row r="738" spans="1:27" ht="24" customHeight="1" x14ac:dyDescent="0.55000000000000004">
      <c r="A738" s="225"/>
      <c r="E738" s="226"/>
      <c r="F738" s="226"/>
      <c r="G738" s="22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</row>
    <row r="739" spans="1:27" ht="24" customHeight="1" x14ac:dyDescent="0.55000000000000004">
      <c r="A739" s="225"/>
      <c r="E739" s="226"/>
      <c r="F739" s="226"/>
      <c r="G739" s="22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</row>
    <row r="740" spans="1:27" ht="24" customHeight="1" x14ac:dyDescent="0.55000000000000004">
      <c r="A740" s="225"/>
      <c r="E740" s="226"/>
      <c r="F740" s="226"/>
      <c r="G740" s="22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</row>
    <row r="741" spans="1:27" ht="24" customHeight="1" x14ac:dyDescent="0.55000000000000004">
      <c r="A741" s="225"/>
      <c r="E741" s="226"/>
      <c r="F741" s="226"/>
      <c r="G741" s="22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</row>
    <row r="742" spans="1:27" ht="24" customHeight="1" x14ac:dyDescent="0.55000000000000004">
      <c r="A742" s="225"/>
      <c r="E742" s="226"/>
      <c r="F742" s="226"/>
      <c r="G742" s="22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</row>
    <row r="743" spans="1:27" ht="24" customHeight="1" x14ac:dyDescent="0.55000000000000004">
      <c r="A743" s="225"/>
      <c r="E743" s="226"/>
      <c r="F743" s="226"/>
      <c r="G743" s="22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</row>
    <row r="744" spans="1:27" ht="24" customHeight="1" x14ac:dyDescent="0.55000000000000004">
      <c r="A744" s="225"/>
      <c r="E744" s="226"/>
      <c r="F744" s="226"/>
      <c r="G744" s="22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</row>
    <row r="745" spans="1:27" ht="24" customHeight="1" x14ac:dyDescent="0.55000000000000004">
      <c r="A745" s="225"/>
      <c r="E745" s="226"/>
      <c r="F745" s="226"/>
      <c r="G745" s="22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</row>
    <row r="746" spans="1:27" ht="24" customHeight="1" x14ac:dyDescent="0.55000000000000004">
      <c r="A746" s="225"/>
      <c r="E746" s="226"/>
      <c r="F746" s="226"/>
      <c r="G746" s="22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</row>
    <row r="747" spans="1:27" ht="24" customHeight="1" x14ac:dyDescent="0.55000000000000004">
      <c r="A747" s="225"/>
      <c r="E747" s="226"/>
      <c r="F747" s="226"/>
      <c r="G747" s="22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</row>
    <row r="748" spans="1:27" ht="24" customHeight="1" x14ac:dyDescent="0.55000000000000004">
      <c r="A748" s="225"/>
      <c r="E748" s="226"/>
      <c r="F748" s="226"/>
      <c r="G748" s="22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</row>
    <row r="749" spans="1:27" ht="24" customHeight="1" x14ac:dyDescent="0.55000000000000004">
      <c r="A749" s="225"/>
      <c r="E749" s="226"/>
      <c r="F749" s="226"/>
      <c r="G749" s="22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</row>
    <row r="750" spans="1:27" ht="24" customHeight="1" x14ac:dyDescent="0.55000000000000004">
      <c r="A750" s="225"/>
      <c r="E750" s="226"/>
      <c r="F750" s="226"/>
      <c r="G750" s="22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</row>
    <row r="751" spans="1:27" ht="24" customHeight="1" x14ac:dyDescent="0.55000000000000004">
      <c r="A751" s="225"/>
      <c r="E751" s="226"/>
      <c r="F751" s="226"/>
      <c r="G751" s="22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</row>
    <row r="752" spans="1:27" ht="24" customHeight="1" x14ac:dyDescent="0.55000000000000004">
      <c r="A752" s="225"/>
      <c r="E752" s="226"/>
      <c r="F752" s="226"/>
      <c r="G752" s="22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</row>
    <row r="753" spans="1:27" ht="24" customHeight="1" x14ac:dyDescent="0.55000000000000004">
      <c r="A753" s="225"/>
      <c r="E753" s="226"/>
      <c r="F753" s="226"/>
      <c r="G753" s="22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</row>
    <row r="754" spans="1:27" ht="24" customHeight="1" x14ac:dyDescent="0.55000000000000004">
      <c r="A754" s="225"/>
      <c r="E754" s="226"/>
      <c r="F754" s="226"/>
      <c r="G754" s="22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</row>
    <row r="755" spans="1:27" ht="24" customHeight="1" x14ac:dyDescent="0.55000000000000004">
      <c r="A755" s="225"/>
      <c r="E755" s="226"/>
      <c r="F755" s="226"/>
      <c r="G755" s="22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</row>
    <row r="756" spans="1:27" ht="24" customHeight="1" x14ac:dyDescent="0.55000000000000004">
      <c r="A756" s="225"/>
      <c r="E756" s="226"/>
      <c r="F756" s="226"/>
      <c r="G756" s="22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</row>
    <row r="757" spans="1:27" ht="24" customHeight="1" x14ac:dyDescent="0.55000000000000004">
      <c r="A757" s="225"/>
      <c r="E757" s="226"/>
      <c r="F757" s="226"/>
      <c r="G757" s="22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</row>
    <row r="758" spans="1:27" ht="24" customHeight="1" x14ac:dyDescent="0.55000000000000004">
      <c r="A758" s="225"/>
      <c r="E758" s="226"/>
      <c r="F758" s="226"/>
      <c r="G758" s="22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</row>
    <row r="759" spans="1:27" ht="24" customHeight="1" x14ac:dyDescent="0.55000000000000004">
      <c r="A759" s="225"/>
      <c r="E759" s="226"/>
      <c r="F759" s="226"/>
      <c r="G759" s="22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</row>
    <row r="760" spans="1:27" ht="24" customHeight="1" x14ac:dyDescent="0.55000000000000004">
      <c r="A760" s="225"/>
      <c r="E760" s="226"/>
      <c r="F760" s="226"/>
      <c r="G760" s="22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</row>
    <row r="761" spans="1:27" ht="24" customHeight="1" x14ac:dyDescent="0.55000000000000004">
      <c r="A761" s="225"/>
      <c r="E761" s="226"/>
      <c r="F761" s="226"/>
      <c r="G761" s="22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</row>
    <row r="762" spans="1:27" ht="24" customHeight="1" x14ac:dyDescent="0.55000000000000004">
      <c r="A762" s="225"/>
      <c r="E762" s="226"/>
      <c r="F762" s="226"/>
      <c r="G762" s="22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</row>
    <row r="763" spans="1:27" ht="24" customHeight="1" x14ac:dyDescent="0.55000000000000004">
      <c r="A763" s="225"/>
      <c r="E763" s="226"/>
      <c r="F763" s="226"/>
      <c r="G763" s="22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</row>
    <row r="764" spans="1:27" ht="24" customHeight="1" x14ac:dyDescent="0.55000000000000004">
      <c r="A764" s="225"/>
      <c r="E764" s="226"/>
      <c r="F764" s="226"/>
      <c r="G764" s="22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</row>
    <row r="765" spans="1:27" ht="24" customHeight="1" x14ac:dyDescent="0.55000000000000004">
      <c r="A765" s="225"/>
      <c r="E765" s="226"/>
      <c r="F765" s="226"/>
      <c r="G765" s="22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</row>
    <row r="766" spans="1:27" ht="24" customHeight="1" x14ac:dyDescent="0.55000000000000004">
      <c r="A766" s="225"/>
      <c r="E766" s="226"/>
      <c r="F766" s="226"/>
      <c r="G766" s="22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</row>
    <row r="767" spans="1:27" ht="24" customHeight="1" x14ac:dyDescent="0.55000000000000004">
      <c r="A767" s="225"/>
      <c r="E767" s="226"/>
      <c r="F767" s="226"/>
      <c r="G767" s="22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</row>
    <row r="768" spans="1:27" ht="24" customHeight="1" x14ac:dyDescent="0.55000000000000004">
      <c r="A768" s="225"/>
      <c r="E768" s="226"/>
      <c r="F768" s="226"/>
      <c r="G768" s="22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</row>
    <row r="769" spans="1:27" ht="24" customHeight="1" x14ac:dyDescent="0.55000000000000004">
      <c r="A769" s="225"/>
      <c r="E769" s="226"/>
      <c r="F769" s="226"/>
      <c r="G769" s="22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</row>
    <row r="770" spans="1:27" ht="24" customHeight="1" x14ac:dyDescent="0.55000000000000004">
      <c r="A770" s="225"/>
      <c r="E770" s="226"/>
      <c r="F770" s="226"/>
      <c r="G770" s="22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</row>
    <row r="771" spans="1:27" ht="24" customHeight="1" x14ac:dyDescent="0.55000000000000004">
      <c r="A771" s="225"/>
      <c r="E771" s="226"/>
      <c r="F771" s="226"/>
      <c r="G771" s="22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</row>
    <row r="772" spans="1:27" ht="24" customHeight="1" x14ac:dyDescent="0.55000000000000004">
      <c r="A772" s="225"/>
      <c r="E772" s="226"/>
      <c r="F772" s="226"/>
      <c r="G772" s="22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</row>
    <row r="773" spans="1:27" ht="24" customHeight="1" x14ac:dyDescent="0.55000000000000004">
      <c r="A773" s="225"/>
      <c r="E773" s="226"/>
      <c r="F773" s="226"/>
      <c r="G773" s="22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</row>
    <row r="774" spans="1:27" ht="24" customHeight="1" x14ac:dyDescent="0.55000000000000004">
      <c r="A774" s="225"/>
      <c r="E774" s="226"/>
      <c r="F774" s="226"/>
      <c r="G774" s="22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</row>
    <row r="775" spans="1:27" ht="24" customHeight="1" x14ac:dyDescent="0.55000000000000004">
      <c r="A775" s="225"/>
      <c r="E775" s="226"/>
      <c r="F775" s="226"/>
      <c r="G775" s="22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</row>
    <row r="776" spans="1:27" ht="24" customHeight="1" x14ac:dyDescent="0.55000000000000004">
      <c r="A776" s="225"/>
      <c r="E776" s="226"/>
      <c r="F776" s="226"/>
      <c r="G776" s="22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</row>
    <row r="777" spans="1:27" ht="24" customHeight="1" x14ac:dyDescent="0.55000000000000004">
      <c r="A777" s="225"/>
      <c r="E777" s="226"/>
      <c r="F777" s="226"/>
      <c r="G777" s="22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</row>
    <row r="778" spans="1:27" ht="24" customHeight="1" x14ac:dyDescent="0.55000000000000004">
      <c r="A778" s="225"/>
      <c r="E778" s="226"/>
      <c r="F778" s="226"/>
      <c r="G778" s="22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</row>
    <row r="779" spans="1:27" ht="24" customHeight="1" x14ac:dyDescent="0.55000000000000004">
      <c r="A779" s="225"/>
      <c r="E779" s="226"/>
      <c r="F779" s="226"/>
      <c r="G779" s="22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</row>
    <row r="780" spans="1:27" ht="24" customHeight="1" x14ac:dyDescent="0.55000000000000004">
      <c r="A780" s="225"/>
      <c r="E780" s="226"/>
      <c r="F780" s="226"/>
      <c r="G780" s="22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</row>
    <row r="781" spans="1:27" ht="24" customHeight="1" x14ac:dyDescent="0.55000000000000004">
      <c r="A781" s="225"/>
      <c r="E781" s="226"/>
      <c r="F781" s="226"/>
      <c r="G781" s="22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</row>
    <row r="782" spans="1:27" ht="24" customHeight="1" x14ac:dyDescent="0.55000000000000004">
      <c r="A782" s="225"/>
      <c r="E782" s="226"/>
      <c r="F782" s="226"/>
      <c r="G782" s="22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</row>
    <row r="783" spans="1:27" ht="24" customHeight="1" x14ac:dyDescent="0.55000000000000004">
      <c r="A783" s="225"/>
      <c r="E783" s="226"/>
      <c r="F783" s="226"/>
      <c r="G783" s="22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</row>
    <row r="784" spans="1:27" ht="24" customHeight="1" x14ac:dyDescent="0.55000000000000004">
      <c r="A784" s="225"/>
      <c r="E784" s="226"/>
      <c r="F784" s="226"/>
      <c r="G784" s="22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</row>
    <row r="785" spans="1:27" ht="24" customHeight="1" x14ac:dyDescent="0.55000000000000004">
      <c r="A785" s="225"/>
      <c r="E785" s="226"/>
      <c r="F785" s="226"/>
      <c r="G785" s="22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</row>
    <row r="786" spans="1:27" ht="24" customHeight="1" x14ac:dyDescent="0.55000000000000004">
      <c r="A786" s="225"/>
      <c r="E786" s="226"/>
      <c r="F786" s="226"/>
      <c r="G786" s="22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</row>
    <row r="787" spans="1:27" ht="24" customHeight="1" x14ac:dyDescent="0.55000000000000004">
      <c r="A787" s="225"/>
      <c r="E787" s="226"/>
      <c r="F787" s="226"/>
      <c r="G787" s="22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</row>
    <row r="788" spans="1:27" ht="24" customHeight="1" x14ac:dyDescent="0.55000000000000004">
      <c r="A788" s="225"/>
      <c r="E788" s="226"/>
      <c r="F788" s="226"/>
      <c r="G788" s="22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</row>
    <row r="789" spans="1:27" ht="24" customHeight="1" x14ac:dyDescent="0.55000000000000004">
      <c r="A789" s="225"/>
      <c r="E789" s="226"/>
      <c r="F789" s="226"/>
      <c r="G789" s="22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</row>
    <row r="790" spans="1:27" ht="24" customHeight="1" x14ac:dyDescent="0.55000000000000004">
      <c r="A790" s="225"/>
      <c r="E790" s="226"/>
      <c r="F790" s="226"/>
      <c r="G790" s="22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</row>
    <row r="791" spans="1:27" ht="24" customHeight="1" x14ac:dyDescent="0.55000000000000004">
      <c r="A791" s="225"/>
      <c r="E791" s="226"/>
      <c r="F791" s="226"/>
      <c r="G791" s="22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</row>
    <row r="792" spans="1:27" ht="24" customHeight="1" x14ac:dyDescent="0.55000000000000004">
      <c r="A792" s="225"/>
      <c r="E792" s="226"/>
      <c r="F792" s="226"/>
      <c r="G792" s="22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</row>
    <row r="793" spans="1:27" ht="24" customHeight="1" x14ac:dyDescent="0.55000000000000004">
      <c r="A793" s="225"/>
      <c r="E793" s="226"/>
      <c r="F793" s="226"/>
      <c r="G793" s="22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</row>
    <row r="794" spans="1:27" ht="24" customHeight="1" x14ac:dyDescent="0.55000000000000004">
      <c r="A794" s="225"/>
      <c r="E794" s="226"/>
      <c r="F794" s="226"/>
      <c r="G794" s="22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</row>
    <row r="795" spans="1:27" ht="24" customHeight="1" x14ac:dyDescent="0.55000000000000004">
      <c r="A795" s="225"/>
      <c r="E795" s="226"/>
      <c r="F795" s="226"/>
      <c r="G795" s="22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</row>
    <row r="796" spans="1:27" ht="24" customHeight="1" x14ac:dyDescent="0.55000000000000004">
      <c r="A796" s="225"/>
      <c r="E796" s="226"/>
      <c r="F796" s="226"/>
      <c r="G796" s="22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</row>
    <row r="797" spans="1:27" ht="24" customHeight="1" x14ac:dyDescent="0.55000000000000004">
      <c r="A797" s="225"/>
      <c r="E797" s="226"/>
      <c r="F797" s="226"/>
      <c r="G797" s="22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</row>
    <row r="798" spans="1:27" ht="24" customHeight="1" x14ac:dyDescent="0.55000000000000004">
      <c r="A798" s="225"/>
      <c r="E798" s="226"/>
      <c r="F798" s="226"/>
      <c r="G798" s="22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</row>
    <row r="799" spans="1:27" ht="24" customHeight="1" x14ac:dyDescent="0.55000000000000004">
      <c r="A799" s="225"/>
      <c r="E799" s="226"/>
      <c r="F799" s="226"/>
      <c r="G799" s="22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</row>
    <row r="800" spans="1:27" ht="24" customHeight="1" x14ac:dyDescent="0.55000000000000004">
      <c r="A800" s="225"/>
      <c r="E800" s="226"/>
      <c r="F800" s="226"/>
      <c r="G800" s="22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</row>
    <row r="801" spans="1:27" ht="24" customHeight="1" x14ac:dyDescent="0.55000000000000004">
      <c r="A801" s="225"/>
      <c r="E801" s="226"/>
      <c r="F801" s="226"/>
      <c r="G801" s="22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</row>
    <row r="802" spans="1:27" ht="24" customHeight="1" x14ac:dyDescent="0.55000000000000004">
      <c r="A802" s="225"/>
      <c r="E802" s="226"/>
      <c r="F802" s="226"/>
      <c r="G802" s="22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</row>
    <row r="803" spans="1:27" ht="24" customHeight="1" x14ac:dyDescent="0.55000000000000004">
      <c r="A803" s="225"/>
      <c r="E803" s="226"/>
      <c r="F803" s="226"/>
      <c r="G803" s="22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</row>
    <row r="804" spans="1:27" ht="24" customHeight="1" x14ac:dyDescent="0.55000000000000004">
      <c r="A804" s="225"/>
      <c r="E804" s="226"/>
      <c r="F804" s="226"/>
      <c r="G804" s="22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</row>
    <row r="805" spans="1:27" ht="24" customHeight="1" x14ac:dyDescent="0.55000000000000004">
      <c r="A805" s="225"/>
      <c r="E805" s="226"/>
      <c r="F805" s="226"/>
      <c r="G805" s="22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</row>
    <row r="806" spans="1:27" ht="24" customHeight="1" x14ac:dyDescent="0.55000000000000004">
      <c r="A806" s="225"/>
      <c r="E806" s="226"/>
      <c r="F806" s="226"/>
      <c r="G806" s="22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</row>
    <row r="807" spans="1:27" ht="24" customHeight="1" x14ac:dyDescent="0.55000000000000004">
      <c r="A807" s="225"/>
      <c r="E807" s="226"/>
      <c r="F807" s="226"/>
      <c r="G807" s="22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</row>
    <row r="808" spans="1:27" ht="24" customHeight="1" x14ac:dyDescent="0.55000000000000004">
      <c r="A808" s="225"/>
      <c r="E808" s="226"/>
      <c r="F808" s="226"/>
      <c r="G808" s="22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</row>
    <row r="809" spans="1:27" ht="24" customHeight="1" x14ac:dyDescent="0.55000000000000004">
      <c r="A809" s="225"/>
      <c r="E809" s="226"/>
      <c r="F809" s="226"/>
      <c r="G809" s="22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</row>
    <row r="810" spans="1:27" ht="24" customHeight="1" x14ac:dyDescent="0.55000000000000004">
      <c r="A810" s="225"/>
      <c r="E810" s="226"/>
      <c r="F810" s="226"/>
      <c r="G810" s="22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</row>
    <row r="811" spans="1:27" ht="24" customHeight="1" x14ac:dyDescent="0.55000000000000004">
      <c r="A811" s="225"/>
      <c r="E811" s="226"/>
      <c r="F811" s="226"/>
      <c r="G811" s="22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</row>
    <row r="812" spans="1:27" ht="24" customHeight="1" x14ac:dyDescent="0.55000000000000004">
      <c r="A812" s="225"/>
      <c r="E812" s="226"/>
      <c r="F812" s="226"/>
      <c r="G812" s="22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</row>
    <row r="813" spans="1:27" ht="24" customHeight="1" x14ac:dyDescent="0.55000000000000004">
      <c r="A813" s="225"/>
      <c r="E813" s="226"/>
      <c r="F813" s="226"/>
      <c r="G813" s="22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</row>
    <row r="814" spans="1:27" ht="24" customHeight="1" x14ac:dyDescent="0.55000000000000004">
      <c r="A814" s="225"/>
      <c r="E814" s="226"/>
      <c r="F814" s="226"/>
      <c r="G814" s="22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</row>
    <row r="815" spans="1:27" ht="24" customHeight="1" x14ac:dyDescent="0.55000000000000004">
      <c r="A815" s="225"/>
      <c r="E815" s="226"/>
      <c r="F815" s="226"/>
      <c r="G815" s="22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</row>
    <row r="816" spans="1:27" ht="24" customHeight="1" x14ac:dyDescent="0.55000000000000004">
      <c r="A816" s="225"/>
      <c r="E816" s="226"/>
      <c r="F816" s="226"/>
      <c r="G816" s="22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</row>
    <row r="817" spans="1:27" ht="24" customHeight="1" x14ac:dyDescent="0.55000000000000004">
      <c r="A817" s="225"/>
      <c r="E817" s="226"/>
      <c r="F817" s="226"/>
      <c r="G817" s="22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</row>
    <row r="818" spans="1:27" ht="24" customHeight="1" x14ac:dyDescent="0.55000000000000004">
      <c r="A818" s="225"/>
      <c r="E818" s="226"/>
      <c r="F818" s="226"/>
      <c r="G818" s="22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</row>
    <row r="819" spans="1:27" ht="24" customHeight="1" x14ac:dyDescent="0.55000000000000004">
      <c r="A819" s="225"/>
      <c r="E819" s="226"/>
      <c r="F819" s="226"/>
      <c r="G819" s="22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</row>
    <row r="820" spans="1:27" ht="24" customHeight="1" x14ac:dyDescent="0.55000000000000004">
      <c r="A820" s="225"/>
      <c r="E820" s="226"/>
      <c r="F820" s="226"/>
      <c r="G820" s="22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</row>
    <row r="821" spans="1:27" ht="24" customHeight="1" x14ac:dyDescent="0.55000000000000004">
      <c r="A821" s="225"/>
      <c r="E821" s="226"/>
      <c r="F821" s="226"/>
      <c r="G821" s="22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</row>
    <row r="822" spans="1:27" ht="24" customHeight="1" x14ac:dyDescent="0.55000000000000004">
      <c r="A822" s="225"/>
      <c r="E822" s="226"/>
      <c r="F822" s="226"/>
      <c r="G822" s="22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</row>
    <row r="823" spans="1:27" ht="24" customHeight="1" x14ac:dyDescent="0.55000000000000004">
      <c r="A823" s="225"/>
      <c r="E823" s="226"/>
      <c r="F823" s="226"/>
      <c r="G823" s="22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</row>
    <row r="824" spans="1:27" ht="24" customHeight="1" x14ac:dyDescent="0.55000000000000004">
      <c r="A824" s="225"/>
      <c r="E824" s="226"/>
      <c r="F824" s="226"/>
      <c r="G824" s="22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</row>
    <row r="825" spans="1:27" ht="24" customHeight="1" x14ac:dyDescent="0.55000000000000004">
      <c r="A825" s="225"/>
      <c r="E825" s="226"/>
      <c r="F825" s="226"/>
      <c r="G825" s="22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</row>
    <row r="826" spans="1:27" ht="24" customHeight="1" x14ac:dyDescent="0.55000000000000004">
      <c r="A826" s="225"/>
      <c r="E826" s="226"/>
      <c r="F826" s="226"/>
      <c r="G826" s="22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</row>
    <row r="827" spans="1:27" ht="24" customHeight="1" x14ac:dyDescent="0.55000000000000004">
      <c r="A827" s="225"/>
      <c r="E827" s="226"/>
      <c r="F827" s="226"/>
      <c r="G827" s="22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</row>
    <row r="828" spans="1:27" ht="24" customHeight="1" x14ac:dyDescent="0.55000000000000004">
      <c r="A828" s="225"/>
      <c r="E828" s="226"/>
      <c r="F828" s="226"/>
      <c r="G828" s="22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</row>
    <row r="829" spans="1:27" ht="24" customHeight="1" x14ac:dyDescent="0.55000000000000004">
      <c r="A829" s="225"/>
      <c r="E829" s="226"/>
      <c r="F829" s="226"/>
      <c r="G829" s="22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</row>
    <row r="830" spans="1:27" ht="24" customHeight="1" x14ac:dyDescent="0.55000000000000004">
      <c r="A830" s="225"/>
      <c r="E830" s="226"/>
      <c r="F830" s="226"/>
      <c r="G830" s="22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</row>
    <row r="831" spans="1:27" ht="24" customHeight="1" x14ac:dyDescent="0.55000000000000004">
      <c r="A831" s="225"/>
      <c r="E831" s="226"/>
      <c r="F831" s="226"/>
      <c r="G831" s="22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</row>
    <row r="832" spans="1:27" ht="24" customHeight="1" x14ac:dyDescent="0.55000000000000004">
      <c r="A832" s="225"/>
      <c r="E832" s="226"/>
      <c r="F832" s="226"/>
      <c r="G832" s="22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</row>
    <row r="833" spans="1:27" ht="24" customHeight="1" x14ac:dyDescent="0.55000000000000004">
      <c r="A833" s="225"/>
      <c r="E833" s="226"/>
      <c r="F833" s="226"/>
      <c r="G833" s="22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</row>
    <row r="834" spans="1:27" ht="24" customHeight="1" x14ac:dyDescent="0.55000000000000004">
      <c r="A834" s="225"/>
      <c r="E834" s="226"/>
      <c r="F834" s="226"/>
      <c r="G834" s="22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</row>
    <row r="835" spans="1:27" ht="24" customHeight="1" x14ac:dyDescent="0.55000000000000004">
      <c r="A835" s="225"/>
      <c r="E835" s="226"/>
      <c r="F835" s="226"/>
      <c r="G835" s="22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</row>
    <row r="836" spans="1:27" ht="24" customHeight="1" x14ac:dyDescent="0.55000000000000004">
      <c r="A836" s="225"/>
      <c r="E836" s="226"/>
      <c r="F836" s="226"/>
      <c r="G836" s="22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</row>
    <row r="837" spans="1:27" ht="24" customHeight="1" x14ac:dyDescent="0.55000000000000004">
      <c r="A837" s="225"/>
      <c r="E837" s="226"/>
      <c r="F837" s="226"/>
      <c r="G837" s="22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</row>
    <row r="838" spans="1:27" ht="24" customHeight="1" x14ac:dyDescent="0.55000000000000004">
      <c r="A838" s="225"/>
      <c r="E838" s="226"/>
      <c r="F838" s="226"/>
      <c r="G838" s="22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</row>
    <row r="839" spans="1:27" ht="24" customHeight="1" x14ac:dyDescent="0.55000000000000004">
      <c r="A839" s="225"/>
      <c r="E839" s="226"/>
      <c r="F839" s="226"/>
      <c r="G839" s="22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</row>
    <row r="840" spans="1:27" ht="24" customHeight="1" x14ac:dyDescent="0.55000000000000004">
      <c r="A840" s="225"/>
      <c r="E840" s="226"/>
      <c r="F840" s="226"/>
      <c r="G840" s="22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</row>
    <row r="841" spans="1:27" ht="24" customHeight="1" x14ac:dyDescent="0.55000000000000004">
      <c r="A841" s="225"/>
      <c r="E841" s="226"/>
      <c r="F841" s="226"/>
      <c r="G841" s="22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</row>
    <row r="842" spans="1:27" ht="24" customHeight="1" x14ac:dyDescent="0.55000000000000004">
      <c r="A842" s="225"/>
      <c r="E842" s="226"/>
      <c r="F842" s="226"/>
      <c r="G842" s="22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</row>
    <row r="843" spans="1:27" ht="24" customHeight="1" x14ac:dyDescent="0.55000000000000004">
      <c r="A843" s="225"/>
      <c r="E843" s="226"/>
      <c r="F843" s="226"/>
      <c r="G843" s="22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</row>
    <row r="844" spans="1:27" ht="24" customHeight="1" x14ac:dyDescent="0.55000000000000004">
      <c r="A844" s="225"/>
      <c r="E844" s="226"/>
      <c r="F844" s="226"/>
      <c r="G844" s="22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</row>
    <row r="845" spans="1:27" ht="24" customHeight="1" x14ac:dyDescent="0.55000000000000004">
      <c r="A845" s="225"/>
      <c r="E845" s="226"/>
      <c r="F845" s="226"/>
      <c r="G845" s="22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</row>
    <row r="846" spans="1:27" ht="24" customHeight="1" x14ac:dyDescent="0.55000000000000004">
      <c r="A846" s="225"/>
      <c r="E846" s="226"/>
      <c r="F846" s="226"/>
      <c r="G846" s="22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</row>
    <row r="847" spans="1:27" ht="24" customHeight="1" x14ac:dyDescent="0.55000000000000004">
      <c r="A847" s="225"/>
      <c r="E847" s="226"/>
      <c r="F847" s="226"/>
      <c r="G847" s="22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</row>
    <row r="848" spans="1:27" ht="24" customHeight="1" x14ac:dyDescent="0.55000000000000004">
      <c r="A848" s="225"/>
      <c r="E848" s="226"/>
      <c r="F848" s="226"/>
      <c r="G848" s="22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</row>
    <row r="849" spans="1:27" ht="24" customHeight="1" x14ac:dyDescent="0.55000000000000004">
      <c r="A849" s="225"/>
      <c r="E849" s="226"/>
      <c r="F849" s="226"/>
      <c r="G849" s="22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</row>
    <row r="850" spans="1:27" ht="24" customHeight="1" x14ac:dyDescent="0.55000000000000004">
      <c r="A850" s="225"/>
      <c r="E850" s="226"/>
      <c r="F850" s="226"/>
      <c r="G850" s="22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</row>
    <row r="851" spans="1:27" ht="24" customHeight="1" x14ac:dyDescent="0.55000000000000004">
      <c r="A851" s="225"/>
      <c r="E851" s="226"/>
      <c r="F851" s="226"/>
      <c r="G851" s="22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</row>
    <row r="852" spans="1:27" ht="24" customHeight="1" x14ac:dyDescent="0.55000000000000004">
      <c r="A852" s="225"/>
      <c r="E852" s="226"/>
      <c r="F852" s="226"/>
      <c r="G852" s="22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</row>
    <row r="853" spans="1:27" ht="24" customHeight="1" x14ac:dyDescent="0.55000000000000004">
      <c r="A853" s="225"/>
      <c r="E853" s="226"/>
      <c r="F853" s="226"/>
      <c r="G853" s="22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</row>
    <row r="854" spans="1:27" ht="24" customHeight="1" x14ac:dyDescent="0.55000000000000004">
      <c r="A854" s="225"/>
      <c r="E854" s="226"/>
      <c r="F854" s="226"/>
      <c r="G854" s="22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</row>
    <row r="855" spans="1:27" ht="24" customHeight="1" x14ac:dyDescent="0.55000000000000004">
      <c r="A855" s="225"/>
      <c r="E855" s="226"/>
      <c r="F855" s="226"/>
      <c r="G855" s="22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</row>
    <row r="856" spans="1:27" ht="24" customHeight="1" x14ac:dyDescent="0.55000000000000004">
      <c r="A856" s="225"/>
      <c r="E856" s="226"/>
      <c r="F856" s="226"/>
      <c r="G856" s="22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</row>
    <row r="857" spans="1:27" ht="24" customHeight="1" x14ac:dyDescent="0.55000000000000004">
      <c r="A857" s="225"/>
      <c r="E857" s="226"/>
      <c r="F857" s="226"/>
      <c r="G857" s="22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</row>
    <row r="858" spans="1:27" ht="24" customHeight="1" x14ac:dyDescent="0.55000000000000004">
      <c r="A858" s="225"/>
      <c r="E858" s="226"/>
      <c r="F858" s="226"/>
      <c r="G858" s="22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</row>
    <row r="859" spans="1:27" ht="24" customHeight="1" x14ac:dyDescent="0.55000000000000004">
      <c r="A859" s="225"/>
      <c r="E859" s="226"/>
      <c r="F859" s="226"/>
      <c r="G859" s="22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</row>
    <row r="860" spans="1:27" ht="24" customHeight="1" x14ac:dyDescent="0.55000000000000004">
      <c r="A860" s="225"/>
      <c r="E860" s="226"/>
      <c r="F860" s="226"/>
      <c r="G860" s="22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</row>
    <row r="861" spans="1:27" ht="24" customHeight="1" x14ac:dyDescent="0.55000000000000004">
      <c r="A861" s="225"/>
      <c r="E861" s="226"/>
      <c r="F861" s="226"/>
      <c r="G861" s="22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</row>
    <row r="862" spans="1:27" ht="24" customHeight="1" x14ac:dyDescent="0.55000000000000004">
      <c r="A862" s="225"/>
      <c r="E862" s="226"/>
      <c r="F862" s="226"/>
      <c r="G862" s="22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</row>
    <row r="863" spans="1:27" ht="24" customHeight="1" x14ac:dyDescent="0.55000000000000004">
      <c r="A863" s="225"/>
      <c r="E863" s="226"/>
      <c r="F863" s="226"/>
      <c r="G863" s="22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</row>
    <row r="864" spans="1:27" ht="24" customHeight="1" x14ac:dyDescent="0.55000000000000004">
      <c r="A864" s="225"/>
      <c r="E864" s="226"/>
      <c r="F864" s="226"/>
      <c r="G864" s="22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</row>
    <row r="865" spans="1:27" ht="24" customHeight="1" x14ac:dyDescent="0.55000000000000004">
      <c r="A865" s="225"/>
      <c r="E865" s="226"/>
      <c r="F865" s="226"/>
      <c r="G865" s="22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</row>
    <row r="866" spans="1:27" ht="24" customHeight="1" x14ac:dyDescent="0.55000000000000004">
      <c r="A866" s="225"/>
      <c r="E866" s="226"/>
      <c r="F866" s="226"/>
      <c r="G866" s="22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</row>
    <row r="867" spans="1:27" ht="24" customHeight="1" x14ac:dyDescent="0.55000000000000004">
      <c r="A867" s="225"/>
      <c r="E867" s="226"/>
      <c r="F867" s="226"/>
      <c r="G867" s="22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</row>
    <row r="868" spans="1:27" ht="24" customHeight="1" x14ac:dyDescent="0.55000000000000004">
      <c r="A868" s="225"/>
      <c r="E868" s="226"/>
      <c r="F868" s="226"/>
      <c r="G868" s="22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</row>
    <row r="869" spans="1:27" ht="24" customHeight="1" x14ac:dyDescent="0.55000000000000004">
      <c r="A869" s="225"/>
      <c r="E869" s="226"/>
      <c r="F869" s="226"/>
      <c r="G869" s="22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</row>
    <row r="870" spans="1:27" ht="24" customHeight="1" x14ac:dyDescent="0.55000000000000004">
      <c r="A870" s="225"/>
      <c r="E870" s="226"/>
      <c r="F870" s="226"/>
      <c r="G870" s="22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</row>
    <row r="871" spans="1:27" ht="24" customHeight="1" x14ac:dyDescent="0.55000000000000004">
      <c r="A871" s="225"/>
      <c r="E871" s="226"/>
      <c r="F871" s="226"/>
      <c r="G871" s="22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</row>
    <row r="872" spans="1:27" ht="24" customHeight="1" x14ac:dyDescent="0.55000000000000004">
      <c r="A872" s="225"/>
      <c r="E872" s="226"/>
      <c r="F872" s="226"/>
      <c r="G872" s="22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</row>
    <row r="873" spans="1:27" ht="24" customHeight="1" x14ac:dyDescent="0.55000000000000004">
      <c r="A873" s="225"/>
      <c r="E873" s="226"/>
      <c r="F873" s="226"/>
      <c r="G873" s="22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</row>
    <row r="874" spans="1:27" ht="24" customHeight="1" x14ac:dyDescent="0.55000000000000004">
      <c r="A874" s="225"/>
      <c r="E874" s="226"/>
      <c r="F874" s="226"/>
      <c r="G874" s="22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</row>
    <row r="875" spans="1:27" ht="24" customHeight="1" x14ac:dyDescent="0.55000000000000004">
      <c r="A875" s="225"/>
      <c r="E875" s="226"/>
      <c r="F875" s="226"/>
      <c r="G875" s="22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</row>
    <row r="876" spans="1:27" ht="24" customHeight="1" x14ac:dyDescent="0.55000000000000004">
      <c r="A876" s="225"/>
      <c r="E876" s="226"/>
      <c r="F876" s="226"/>
      <c r="G876" s="22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</row>
    <row r="877" spans="1:27" ht="24" customHeight="1" x14ac:dyDescent="0.55000000000000004">
      <c r="A877" s="225"/>
      <c r="E877" s="226"/>
      <c r="F877" s="226"/>
      <c r="G877" s="22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</row>
    <row r="878" spans="1:27" ht="24" customHeight="1" x14ac:dyDescent="0.55000000000000004">
      <c r="A878" s="225"/>
      <c r="E878" s="226"/>
      <c r="F878" s="226"/>
      <c r="G878" s="22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</row>
    <row r="879" spans="1:27" ht="24" customHeight="1" x14ac:dyDescent="0.55000000000000004">
      <c r="A879" s="225"/>
      <c r="E879" s="226"/>
      <c r="F879" s="226"/>
      <c r="G879" s="22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</row>
    <row r="880" spans="1:27" ht="24" customHeight="1" x14ac:dyDescent="0.55000000000000004">
      <c r="A880" s="225"/>
      <c r="E880" s="226"/>
      <c r="F880" s="226"/>
      <c r="G880" s="22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</row>
    <row r="881" spans="1:27" ht="24" customHeight="1" x14ac:dyDescent="0.55000000000000004">
      <c r="A881" s="225"/>
      <c r="E881" s="226"/>
      <c r="F881" s="226"/>
      <c r="G881" s="22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</row>
    <row r="882" spans="1:27" ht="24" customHeight="1" x14ac:dyDescent="0.55000000000000004">
      <c r="A882" s="225"/>
      <c r="E882" s="226"/>
      <c r="F882" s="226"/>
      <c r="G882" s="22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</row>
    <row r="883" spans="1:27" ht="24" customHeight="1" x14ac:dyDescent="0.55000000000000004">
      <c r="A883" s="225"/>
      <c r="E883" s="226"/>
      <c r="F883" s="226"/>
      <c r="G883" s="22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</row>
    <row r="884" spans="1:27" ht="24" customHeight="1" x14ac:dyDescent="0.55000000000000004">
      <c r="A884" s="225"/>
      <c r="E884" s="226"/>
      <c r="F884" s="226"/>
      <c r="G884" s="22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</row>
    <row r="885" spans="1:27" ht="24" customHeight="1" x14ac:dyDescent="0.55000000000000004">
      <c r="A885" s="225"/>
      <c r="E885" s="226"/>
      <c r="F885" s="226"/>
      <c r="G885" s="22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</row>
    <row r="886" spans="1:27" ht="24" customHeight="1" x14ac:dyDescent="0.55000000000000004">
      <c r="A886" s="225"/>
      <c r="E886" s="226"/>
      <c r="F886" s="226"/>
      <c r="G886" s="22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</row>
    <row r="887" spans="1:27" ht="24" customHeight="1" x14ac:dyDescent="0.55000000000000004">
      <c r="A887" s="225"/>
      <c r="E887" s="226"/>
      <c r="F887" s="226"/>
      <c r="G887" s="22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</row>
    <row r="888" spans="1:27" ht="24" customHeight="1" x14ac:dyDescent="0.55000000000000004">
      <c r="A888" s="225"/>
      <c r="E888" s="226"/>
      <c r="F888" s="226"/>
      <c r="G888" s="22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</row>
    <row r="889" spans="1:27" ht="24" customHeight="1" x14ac:dyDescent="0.55000000000000004">
      <c r="A889" s="225"/>
      <c r="E889" s="226"/>
      <c r="F889" s="226"/>
      <c r="G889" s="22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</row>
    <row r="890" spans="1:27" ht="24" customHeight="1" x14ac:dyDescent="0.55000000000000004">
      <c r="A890" s="225"/>
      <c r="E890" s="226"/>
      <c r="F890" s="226"/>
      <c r="G890" s="22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</row>
    <row r="891" spans="1:27" ht="24" customHeight="1" x14ac:dyDescent="0.55000000000000004">
      <c r="A891" s="225"/>
      <c r="E891" s="226"/>
      <c r="F891" s="226"/>
      <c r="G891" s="22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</row>
    <row r="892" spans="1:27" ht="24" customHeight="1" x14ac:dyDescent="0.55000000000000004">
      <c r="A892" s="225"/>
      <c r="E892" s="226"/>
      <c r="F892" s="226"/>
      <c r="G892" s="22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</row>
    <row r="893" spans="1:27" ht="24" customHeight="1" x14ac:dyDescent="0.55000000000000004">
      <c r="A893" s="225"/>
      <c r="E893" s="226"/>
      <c r="F893" s="226"/>
      <c r="G893" s="22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</row>
    <row r="894" spans="1:27" ht="24" customHeight="1" x14ac:dyDescent="0.55000000000000004">
      <c r="A894" s="225"/>
      <c r="E894" s="226"/>
      <c r="F894" s="226"/>
      <c r="G894" s="22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</row>
    <row r="895" spans="1:27" ht="24" customHeight="1" x14ac:dyDescent="0.55000000000000004">
      <c r="A895" s="225"/>
      <c r="E895" s="226"/>
      <c r="F895" s="226"/>
      <c r="G895" s="22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</row>
    <row r="896" spans="1:27" ht="24" customHeight="1" x14ac:dyDescent="0.55000000000000004">
      <c r="A896" s="225"/>
      <c r="E896" s="226"/>
      <c r="F896" s="226"/>
      <c r="G896" s="22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</row>
    <row r="897" spans="1:27" ht="24" customHeight="1" x14ac:dyDescent="0.55000000000000004">
      <c r="A897" s="225"/>
      <c r="E897" s="226"/>
      <c r="F897" s="226"/>
      <c r="G897" s="22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</row>
    <row r="898" spans="1:27" ht="24" customHeight="1" x14ac:dyDescent="0.55000000000000004">
      <c r="A898" s="225"/>
      <c r="E898" s="226"/>
      <c r="F898" s="226"/>
      <c r="G898" s="22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</row>
    <row r="899" spans="1:27" ht="24" customHeight="1" x14ac:dyDescent="0.55000000000000004">
      <c r="A899" s="225"/>
      <c r="E899" s="226"/>
      <c r="F899" s="226"/>
      <c r="G899" s="22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</row>
    <row r="900" spans="1:27" ht="24" customHeight="1" x14ac:dyDescent="0.55000000000000004">
      <c r="A900" s="225"/>
      <c r="E900" s="226"/>
      <c r="F900" s="226"/>
      <c r="G900" s="22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</row>
    <row r="901" spans="1:27" ht="24" customHeight="1" x14ac:dyDescent="0.55000000000000004">
      <c r="A901" s="225"/>
      <c r="E901" s="226"/>
      <c r="F901" s="226"/>
      <c r="G901" s="22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</row>
    <row r="902" spans="1:27" ht="24" customHeight="1" x14ac:dyDescent="0.55000000000000004">
      <c r="A902" s="225"/>
      <c r="E902" s="226"/>
      <c r="F902" s="226"/>
      <c r="G902" s="22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</row>
    <row r="903" spans="1:27" ht="24" customHeight="1" x14ac:dyDescent="0.55000000000000004">
      <c r="A903" s="225"/>
      <c r="E903" s="226"/>
      <c r="F903" s="226"/>
      <c r="G903" s="22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</row>
    <row r="904" spans="1:27" ht="24" customHeight="1" x14ac:dyDescent="0.55000000000000004">
      <c r="A904" s="225"/>
      <c r="E904" s="226"/>
      <c r="F904" s="226"/>
      <c r="G904" s="22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</row>
    <row r="905" spans="1:27" ht="24" customHeight="1" x14ac:dyDescent="0.55000000000000004">
      <c r="A905" s="225"/>
      <c r="E905" s="226"/>
      <c r="F905" s="226"/>
      <c r="G905" s="22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</row>
    <row r="906" spans="1:27" ht="24" customHeight="1" x14ac:dyDescent="0.55000000000000004">
      <c r="A906" s="225"/>
      <c r="E906" s="226"/>
      <c r="F906" s="226"/>
      <c r="G906" s="22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</row>
    <row r="907" spans="1:27" ht="24" customHeight="1" x14ac:dyDescent="0.55000000000000004">
      <c r="A907" s="225"/>
      <c r="E907" s="226"/>
      <c r="F907" s="226"/>
      <c r="G907" s="22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</row>
    <row r="908" spans="1:27" ht="24" customHeight="1" x14ac:dyDescent="0.55000000000000004">
      <c r="A908" s="225"/>
      <c r="E908" s="226"/>
      <c r="F908" s="226"/>
      <c r="G908" s="22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2022-05-19T07:51:20Z</dcterms:created>
  <dcterms:modified xsi:type="dcterms:W3CDTF">2022-05-19T07:51:28Z</dcterms:modified>
</cp:coreProperties>
</file>