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D75" i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L72" i="1"/>
  <c r="I72" i="1"/>
  <c r="H72" i="1"/>
  <c r="F72" i="1"/>
  <c r="E72" i="1"/>
  <c r="D72" i="1"/>
  <c r="B72" i="1"/>
  <c r="A72" i="1"/>
  <c r="I71" i="1"/>
  <c r="H71" i="1"/>
  <c r="F71" i="1"/>
  <c r="E71" i="1"/>
  <c r="D71" i="1"/>
  <c r="B71" i="1"/>
  <c r="A71" i="1"/>
  <c r="L70" i="1"/>
  <c r="I70" i="1"/>
  <c r="H70" i="1"/>
  <c r="F70" i="1"/>
  <c r="E70" i="1"/>
  <c r="D70" i="1"/>
  <c r="B70" i="1"/>
  <c r="A70" i="1"/>
  <c r="I69" i="1"/>
  <c r="H69" i="1"/>
  <c r="F69" i="1"/>
  <c r="E69" i="1"/>
  <c r="D69" i="1"/>
  <c r="B69" i="1"/>
  <c r="A69" i="1"/>
  <c r="L68" i="1"/>
  <c r="I68" i="1"/>
  <c r="H68" i="1"/>
  <c r="F68" i="1"/>
  <c r="E68" i="1"/>
  <c r="D68" i="1"/>
  <c r="B68" i="1"/>
  <c r="A68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L64" i="1"/>
  <c r="I64" i="1"/>
  <c r="H64" i="1"/>
  <c r="F64" i="1"/>
  <c r="E64" i="1"/>
  <c r="D64" i="1"/>
  <c r="B64" i="1"/>
  <c r="A64" i="1"/>
  <c r="I63" i="1"/>
  <c r="H63" i="1"/>
  <c r="F63" i="1"/>
  <c r="E63" i="1"/>
  <c r="D63" i="1"/>
  <c r="B63" i="1"/>
  <c r="A63" i="1"/>
  <c r="L62" i="1"/>
  <c r="I62" i="1"/>
  <c r="H62" i="1"/>
  <c r="F62" i="1"/>
  <c r="E62" i="1"/>
  <c r="D62" i="1"/>
  <c r="B62" i="1"/>
  <c r="A62" i="1"/>
  <c r="I61" i="1"/>
  <c r="H61" i="1"/>
  <c r="F61" i="1"/>
  <c r="E61" i="1"/>
  <c r="D61" i="1"/>
  <c r="B61" i="1"/>
  <c r="A61" i="1"/>
  <c r="L60" i="1"/>
  <c r="I60" i="1"/>
  <c r="H60" i="1"/>
  <c r="F60" i="1"/>
  <c r="E60" i="1"/>
  <c r="D60" i="1"/>
  <c r="B60" i="1"/>
  <c r="A60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L56" i="1"/>
  <c r="I56" i="1"/>
  <c r="H56" i="1"/>
  <c r="F56" i="1"/>
  <c r="E56" i="1"/>
  <c r="D56" i="1"/>
  <c r="B56" i="1"/>
  <c r="A56" i="1"/>
  <c r="I55" i="1"/>
  <c r="H55" i="1"/>
  <c r="F55" i="1"/>
  <c r="E55" i="1"/>
  <c r="D55" i="1"/>
  <c r="B55" i="1"/>
  <c r="A55" i="1"/>
  <c r="L54" i="1"/>
  <c r="I54" i="1"/>
  <c r="H54" i="1"/>
  <c r="F54" i="1"/>
  <c r="E54" i="1"/>
  <c r="D54" i="1"/>
  <c r="B54" i="1"/>
  <c r="A54" i="1"/>
  <c r="I53" i="1"/>
  <c r="H53" i="1"/>
  <c r="F53" i="1"/>
  <c r="E53" i="1"/>
  <c r="D53" i="1"/>
  <c r="B53" i="1"/>
  <c r="A53" i="1"/>
  <c r="L52" i="1"/>
  <c r="I52" i="1"/>
  <c r="H52" i="1"/>
  <c r="F52" i="1"/>
  <c r="E52" i="1"/>
  <c r="D52" i="1"/>
  <c r="B52" i="1"/>
  <c r="A52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L48" i="1"/>
  <c r="I48" i="1"/>
  <c r="H48" i="1"/>
  <c r="F48" i="1"/>
  <c r="E48" i="1"/>
  <c r="D48" i="1"/>
  <c r="B48" i="1"/>
  <c r="A48" i="1"/>
  <c r="I47" i="1"/>
  <c r="H47" i="1"/>
  <c r="F47" i="1"/>
  <c r="E47" i="1"/>
  <c r="D47" i="1"/>
  <c r="B47" i="1"/>
  <c r="A47" i="1"/>
  <c r="L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I35" i="1"/>
  <c r="L35" i="1" s="1"/>
  <c r="L75" i="1" s="1"/>
  <c r="H35" i="1"/>
  <c r="F35" i="1"/>
  <c r="F75" i="1" s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K32" i="1"/>
  <c r="K72" i="1" s="1"/>
  <c r="J32" i="1"/>
  <c r="J72" i="1" s="1"/>
  <c r="G32" i="1"/>
  <c r="G72" i="1" s="1"/>
  <c r="L31" i="1"/>
  <c r="L71" i="1" s="1"/>
  <c r="K31" i="1"/>
  <c r="K71" i="1" s="1"/>
  <c r="J31" i="1"/>
  <c r="J71" i="1" s="1"/>
  <c r="G31" i="1"/>
  <c r="M31" i="1" s="1"/>
  <c r="L30" i="1"/>
  <c r="K30" i="1"/>
  <c r="K70" i="1" s="1"/>
  <c r="J30" i="1"/>
  <c r="J70" i="1" s="1"/>
  <c r="G30" i="1"/>
  <c r="M30" i="1" s="1"/>
  <c r="L29" i="1"/>
  <c r="L69" i="1" s="1"/>
  <c r="K29" i="1"/>
  <c r="K69" i="1" s="1"/>
  <c r="J29" i="1"/>
  <c r="J69" i="1" s="1"/>
  <c r="G29" i="1"/>
  <c r="G69" i="1" s="1"/>
  <c r="N28" i="1"/>
  <c r="O28" i="1" s="1"/>
  <c r="M28" i="1"/>
  <c r="M68" i="1" s="1"/>
  <c r="L28" i="1"/>
  <c r="K28" i="1"/>
  <c r="K68" i="1" s="1"/>
  <c r="J28" i="1"/>
  <c r="J68" i="1" s="1"/>
  <c r="G28" i="1"/>
  <c r="G68" i="1" s="1"/>
  <c r="M27" i="1"/>
  <c r="M67" i="1" s="1"/>
  <c r="L27" i="1"/>
  <c r="L67" i="1" s="1"/>
  <c r="K27" i="1"/>
  <c r="K67" i="1" s="1"/>
  <c r="J27" i="1"/>
  <c r="J67" i="1" s="1"/>
  <c r="G27" i="1"/>
  <c r="G67" i="1" s="1"/>
  <c r="M26" i="1"/>
  <c r="N26" i="1" s="1"/>
  <c r="O26" i="1" s="1"/>
  <c r="L26" i="1"/>
  <c r="L66" i="1" s="1"/>
  <c r="K26" i="1"/>
  <c r="K66" i="1" s="1"/>
  <c r="J26" i="1"/>
  <c r="J66" i="1" s="1"/>
  <c r="G26" i="1"/>
  <c r="G66" i="1" s="1"/>
  <c r="L25" i="1"/>
  <c r="L65" i="1" s="1"/>
  <c r="K25" i="1"/>
  <c r="K65" i="1" s="1"/>
  <c r="J25" i="1"/>
  <c r="J65" i="1" s="1"/>
  <c r="G25" i="1"/>
  <c r="G65" i="1" s="1"/>
  <c r="L24" i="1"/>
  <c r="K24" i="1"/>
  <c r="K64" i="1" s="1"/>
  <c r="J24" i="1"/>
  <c r="J64" i="1" s="1"/>
  <c r="G24" i="1"/>
  <c r="G64" i="1" s="1"/>
  <c r="L23" i="1"/>
  <c r="L63" i="1" s="1"/>
  <c r="K23" i="1"/>
  <c r="K63" i="1" s="1"/>
  <c r="J23" i="1"/>
  <c r="J63" i="1" s="1"/>
  <c r="G23" i="1"/>
  <c r="M23" i="1" s="1"/>
  <c r="L22" i="1"/>
  <c r="K22" i="1"/>
  <c r="K62" i="1" s="1"/>
  <c r="J22" i="1"/>
  <c r="J62" i="1" s="1"/>
  <c r="G22" i="1"/>
  <c r="M22" i="1" s="1"/>
  <c r="L21" i="1"/>
  <c r="L61" i="1" s="1"/>
  <c r="K21" i="1"/>
  <c r="K61" i="1" s="1"/>
  <c r="J21" i="1"/>
  <c r="J61" i="1" s="1"/>
  <c r="G21" i="1"/>
  <c r="G61" i="1" s="1"/>
  <c r="N20" i="1"/>
  <c r="O20" i="1" s="1"/>
  <c r="M20" i="1"/>
  <c r="M60" i="1" s="1"/>
  <c r="L20" i="1"/>
  <c r="K20" i="1"/>
  <c r="K60" i="1" s="1"/>
  <c r="J20" i="1"/>
  <c r="J60" i="1" s="1"/>
  <c r="G20" i="1"/>
  <c r="G60" i="1" s="1"/>
  <c r="M19" i="1"/>
  <c r="M59" i="1" s="1"/>
  <c r="L19" i="1"/>
  <c r="L59" i="1" s="1"/>
  <c r="K19" i="1"/>
  <c r="K59" i="1" s="1"/>
  <c r="J19" i="1"/>
  <c r="J59" i="1" s="1"/>
  <c r="G19" i="1"/>
  <c r="G59" i="1" s="1"/>
  <c r="M18" i="1"/>
  <c r="N18" i="1" s="1"/>
  <c r="O18" i="1" s="1"/>
  <c r="L18" i="1"/>
  <c r="L58" i="1" s="1"/>
  <c r="K18" i="1"/>
  <c r="K58" i="1" s="1"/>
  <c r="J18" i="1"/>
  <c r="J58" i="1" s="1"/>
  <c r="G18" i="1"/>
  <c r="G58" i="1" s="1"/>
  <c r="L17" i="1"/>
  <c r="L57" i="1" s="1"/>
  <c r="K17" i="1"/>
  <c r="K57" i="1" s="1"/>
  <c r="J17" i="1"/>
  <c r="J57" i="1" s="1"/>
  <c r="G17" i="1"/>
  <c r="G57" i="1" s="1"/>
  <c r="L16" i="1"/>
  <c r="K16" i="1"/>
  <c r="K56" i="1" s="1"/>
  <c r="J16" i="1"/>
  <c r="J56" i="1" s="1"/>
  <c r="G16" i="1"/>
  <c r="G56" i="1" s="1"/>
  <c r="L15" i="1"/>
  <c r="L55" i="1" s="1"/>
  <c r="K15" i="1"/>
  <c r="K55" i="1" s="1"/>
  <c r="J15" i="1"/>
  <c r="J55" i="1" s="1"/>
  <c r="G15" i="1"/>
  <c r="M15" i="1" s="1"/>
  <c r="L14" i="1"/>
  <c r="K14" i="1"/>
  <c r="K54" i="1" s="1"/>
  <c r="J14" i="1"/>
  <c r="J54" i="1" s="1"/>
  <c r="G14" i="1"/>
  <c r="M14" i="1" s="1"/>
  <c r="L13" i="1"/>
  <c r="L53" i="1" s="1"/>
  <c r="K13" i="1"/>
  <c r="K53" i="1" s="1"/>
  <c r="J13" i="1"/>
  <c r="J53" i="1" s="1"/>
  <c r="G13" i="1"/>
  <c r="G53" i="1" s="1"/>
  <c r="N12" i="1"/>
  <c r="O12" i="1" s="1"/>
  <c r="M12" i="1"/>
  <c r="M52" i="1" s="1"/>
  <c r="L12" i="1"/>
  <c r="K12" i="1"/>
  <c r="K52" i="1" s="1"/>
  <c r="J12" i="1"/>
  <c r="J52" i="1" s="1"/>
  <c r="G12" i="1"/>
  <c r="G52" i="1" s="1"/>
  <c r="M11" i="1"/>
  <c r="M51" i="1" s="1"/>
  <c r="L11" i="1"/>
  <c r="L51" i="1" s="1"/>
  <c r="K11" i="1"/>
  <c r="K51" i="1" s="1"/>
  <c r="J11" i="1"/>
  <c r="J51" i="1" s="1"/>
  <c r="G11" i="1"/>
  <c r="G51" i="1" s="1"/>
  <c r="M10" i="1"/>
  <c r="N10" i="1" s="1"/>
  <c r="O10" i="1" s="1"/>
  <c r="L10" i="1"/>
  <c r="L50" i="1" s="1"/>
  <c r="K10" i="1"/>
  <c r="K50" i="1" s="1"/>
  <c r="J10" i="1"/>
  <c r="J50" i="1" s="1"/>
  <c r="G10" i="1"/>
  <c r="G50" i="1" s="1"/>
  <c r="L9" i="1"/>
  <c r="L49" i="1" s="1"/>
  <c r="K9" i="1"/>
  <c r="K49" i="1" s="1"/>
  <c r="J9" i="1"/>
  <c r="J49" i="1" s="1"/>
  <c r="G9" i="1"/>
  <c r="G49" i="1" s="1"/>
  <c r="L8" i="1"/>
  <c r="K8" i="1"/>
  <c r="K48" i="1" s="1"/>
  <c r="J8" i="1"/>
  <c r="J48" i="1" s="1"/>
  <c r="G8" i="1"/>
  <c r="G48" i="1" s="1"/>
  <c r="L7" i="1"/>
  <c r="L47" i="1" s="1"/>
  <c r="K7" i="1"/>
  <c r="K47" i="1" s="1"/>
  <c r="J7" i="1"/>
  <c r="J47" i="1" s="1"/>
  <c r="G7" i="1"/>
  <c r="M7" i="1" s="1"/>
  <c r="L6" i="1"/>
  <c r="K6" i="1"/>
  <c r="K46" i="1" s="1"/>
  <c r="J6" i="1"/>
  <c r="J35" i="1" s="1"/>
  <c r="J75" i="1" s="1"/>
  <c r="G6" i="1"/>
  <c r="M6" i="1" s="1"/>
  <c r="M62" i="1" l="1"/>
  <c r="N22" i="1"/>
  <c r="O22" i="1" s="1"/>
  <c r="M71" i="1"/>
  <c r="N31" i="1"/>
  <c r="O31" i="1" s="1"/>
  <c r="M73" i="1"/>
  <c r="N33" i="1"/>
  <c r="O33" i="1" s="1"/>
  <c r="M46" i="1"/>
  <c r="N6" i="1"/>
  <c r="O6" i="1" s="1"/>
  <c r="M55" i="1"/>
  <c r="N15" i="1"/>
  <c r="O15" i="1" s="1"/>
  <c r="M47" i="1"/>
  <c r="N7" i="1"/>
  <c r="O7" i="1" s="1"/>
  <c r="M54" i="1"/>
  <c r="N14" i="1"/>
  <c r="O14" i="1" s="1"/>
  <c r="M63" i="1"/>
  <c r="N23" i="1"/>
  <c r="O23" i="1" s="1"/>
  <c r="M70" i="1"/>
  <c r="N30" i="1"/>
  <c r="O30" i="1" s="1"/>
  <c r="M13" i="1"/>
  <c r="M21" i="1"/>
  <c r="M29" i="1"/>
  <c r="G35" i="1"/>
  <c r="J46" i="1"/>
  <c r="G47" i="1"/>
  <c r="G55" i="1"/>
  <c r="G63" i="1"/>
  <c r="G71" i="1"/>
  <c r="G73" i="1"/>
  <c r="N11" i="1"/>
  <c r="O11" i="1" s="1"/>
  <c r="N19" i="1"/>
  <c r="O19" i="1" s="1"/>
  <c r="N27" i="1"/>
  <c r="O27" i="1" s="1"/>
  <c r="M34" i="1"/>
  <c r="M50" i="1"/>
  <c r="M58" i="1"/>
  <c r="M66" i="1"/>
  <c r="I75" i="1"/>
  <c r="M9" i="1"/>
  <c r="M17" i="1"/>
  <c r="M25" i="1"/>
  <c r="K35" i="1"/>
  <c r="K75" i="1" s="1"/>
  <c r="M8" i="1"/>
  <c r="M16" i="1"/>
  <c r="M24" i="1"/>
  <c r="M32" i="1"/>
  <c r="G46" i="1"/>
  <c r="G54" i="1"/>
  <c r="G62" i="1"/>
  <c r="G70" i="1"/>
  <c r="N34" i="1" l="1"/>
  <c r="O34" i="1" s="1"/>
  <c r="M74" i="1"/>
  <c r="M65" i="1"/>
  <c r="N25" i="1"/>
  <c r="O25" i="1" s="1"/>
  <c r="M69" i="1"/>
  <c r="N29" i="1"/>
  <c r="O29" i="1" s="1"/>
  <c r="M35" i="1"/>
  <c r="G75" i="1"/>
  <c r="M49" i="1"/>
  <c r="N9" i="1"/>
  <c r="O9" i="1" s="1"/>
  <c r="N32" i="1"/>
  <c r="O32" i="1" s="1"/>
  <c r="M72" i="1"/>
  <c r="M61" i="1"/>
  <c r="N21" i="1"/>
  <c r="O21" i="1" s="1"/>
  <c r="N24" i="1"/>
  <c r="O24" i="1" s="1"/>
  <c r="M64" i="1"/>
  <c r="M53" i="1"/>
  <c r="N13" i="1"/>
  <c r="O13" i="1" s="1"/>
  <c r="M57" i="1"/>
  <c r="N17" i="1"/>
  <c r="O17" i="1" s="1"/>
  <c r="N16" i="1"/>
  <c r="O16" i="1" s="1"/>
  <c r="M56" i="1"/>
  <c r="N8" i="1"/>
  <c r="O8" i="1" s="1"/>
  <c r="M48" i="1"/>
  <c r="M75" i="1" l="1"/>
  <c r="N35" i="1"/>
  <c r="O35" i="1" s="1"/>
</calcChain>
</file>

<file path=xl/sharedStrings.xml><?xml version="1.0" encoding="utf-8"?>
<sst xmlns="http://schemas.openxmlformats.org/spreadsheetml/2006/main" count="143" uniqueCount="94">
  <si>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</si>
  <si>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</si>
  <si>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</si>
  <si>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</si>
  <si>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</si>
  <si>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6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</si>
  <si>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</si>
  <si>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</si>
  <si>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</si>
  <si>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</si>
  <si>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</si>
  <si>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</si>
  <si>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</si>
  <si>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</si>
  <si>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</si>
  <si>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</si>
  <si>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</si>
  <si>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</si>
  <si>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</si>
  <si>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</si>
  <si>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</si>
  <si>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</si>
  <si>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</si>
  <si>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</si>
  <si>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</si>
  <si>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</si>
  <si>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</si>
  <si>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</si>
  <si>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</si>
  <si>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</si>
  <si>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</si>
  <si>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</si>
  <si>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</si>
  <si>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</si>
  <si>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</si>
  <si>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</si>
  <si>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</si>
  <si>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</si>
  <si>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</si>
  <si>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</si>
  <si>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</si>
  <si>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</si>
  <si>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</si>
  <si>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</si>
  <si>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</si>
  <si>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</si>
  <si>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</si>
  <si>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</si>
  <si>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</si>
  <si>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</si>
  <si>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</si>
  <si>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</si>
  <si>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</si>
  <si>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</si>
  <si>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</si>
  <si>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</si>
  <si>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</si>
  <si>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</si>
  <si>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</si>
  <si>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</si>
  <si>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</si>
  <si>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</si>
  <si>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</si>
  <si>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</si>
  <si>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</si>
  <si>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-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</si>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</sst>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0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 wrapText="1"/>
    </xf>
    <xf numFmtId="0" fontId="3" fillId="0" borderId="15" xfId="0" applyFont="1" applyBorder="1"/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/>
    </xf>
    <xf numFmtId="0" fontId="4" fillId="0" borderId="14" xfId="0" applyFont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2" fontId="14" fillId="3" borderId="8" xfId="0" applyNumberFormat="1" applyFont="1" applyFill="1" applyBorder="1" applyAlignment="1">
      <alignment horizontal="center" vertical="top" wrapText="1"/>
    </xf>
    <xf numFmtId="2" fontId="14" fillId="10" borderId="8" xfId="0" applyNumberFormat="1" applyFont="1" applyFill="1" applyBorder="1" applyAlignment="1">
      <alignment horizontal="center" vertical="top" wrapText="1"/>
    </xf>
    <xf numFmtId="188" fontId="14" fillId="3" borderId="8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6" fillId="14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vertical="top" wrapText="1"/>
    </xf>
    <xf numFmtId="0" fontId="16" fillId="14" borderId="8" xfId="0" applyFont="1" applyFill="1" applyBorder="1" applyAlignment="1">
      <alignment horizontal="center" vertical="top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top" wrapText="1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top" wrapText="1"/>
    </xf>
    <xf numFmtId="188" fontId="8" fillId="17" borderId="8" xfId="0" applyNumberFormat="1" applyFont="1" applyFill="1" applyBorder="1" applyAlignment="1">
      <alignment horizontal="center" vertical="top" wrapText="1"/>
    </xf>
    <xf numFmtId="0" fontId="11" fillId="17" borderId="1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13" fillId="13" borderId="7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999"/>
  <sheetViews>
    <sheetView tabSelected="1" zoomScale="60" zoomScaleNormal="60" workbookViewId="0">
      <pane xSplit="3" ySplit="5" topLeftCell="J9" activePane="bottomRight" state="frozen"/>
      <selection pane="topRight" activeCell="C1" sqref="C1"/>
      <selection pane="bottomLeft" activeCell="A6" sqref="A6"/>
      <selection pane="bottomRight" activeCell="L39" sqref="L39"/>
    </sheetView>
  </sheetViews>
  <sheetFormatPr defaultColWidth="12.625" defaultRowHeight="15" customHeight="1" x14ac:dyDescent="0.4"/>
  <cols>
    <col min="1" max="1" width="9.5" style="8" customWidth="1"/>
    <col min="2" max="2" width="9" style="8" customWidth="1"/>
    <col min="3" max="3" width="22.875" style="8" customWidth="1"/>
    <col min="4" max="4" width="9" style="8" customWidth="1"/>
    <col min="5" max="5" width="9.5" style="8" customWidth="1"/>
    <col min="6" max="6" width="10.125" style="8" customWidth="1"/>
    <col min="7" max="7" width="7.625" style="8" customWidth="1"/>
    <col min="8" max="8" width="9.5" style="8" customWidth="1"/>
    <col min="9" max="9" width="10.125" style="8" customWidth="1"/>
    <col min="10" max="10" width="7.375" style="8" customWidth="1"/>
    <col min="11" max="13" width="10.625" style="8" customWidth="1"/>
    <col min="14" max="14" width="12.5" style="8" customWidth="1"/>
    <col min="15" max="15" width="17.125" style="8" customWidth="1"/>
    <col min="16" max="16" width="22.375" style="8" customWidth="1"/>
    <col min="17" max="17" width="34.625" style="8" customWidth="1"/>
    <col min="18" max="43" width="9" style="8" customWidth="1"/>
    <col min="44" max="16384" width="12.625" style="8"/>
  </cols>
  <sheetData>
    <row r="1" spans="1:43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2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4" t="s">
        <v>14</v>
      </c>
      <c r="I4" s="25"/>
      <c r="J4" s="26"/>
      <c r="K4" s="27" t="s">
        <v>15</v>
      </c>
      <c r="L4" s="25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20"/>
      <c r="B5" s="31"/>
      <c r="C5" s="26"/>
      <c r="D5" s="32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2"/>
      <c r="O5" s="31"/>
      <c r="P5" s="30"/>
      <c r="Q5" s="30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24</v>
      </c>
      <c r="C6" s="37"/>
      <c r="D6" s="38">
        <v>72</v>
      </c>
      <c r="E6" s="39">
        <v>37</v>
      </c>
      <c r="F6" s="39">
        <v>18</v>
      </c>
      <c r="G6" s="39">
        <f t="shared" ref="G6:G34" si="0">SUM(E6:F6)</f>
        <v>55</v>
      </c>
      <c r="H6" s="39">
        <v>37</v>
      </c>
      <c r="I6" s="39">
        <v>18</v>
      </c>
      <c r="J6" s="39">
        <f t="shared" ref="J6:J34" si="1">SUM(H6:I6)</f>
        <v>55</v>
      </c>
      <c r="K6" s="40">
        <f t="shared" ref="K6:L21" si="2">IFERROR(ROUND((E6/H6)*100,2),0)</f>
        <v>100</v>
      </c>
      <c r="L6" s="40">
        <f t="shared" si="2"/>
        <v>100</v>
      </c>
      <c r="M6" s="40">
        <f>IFERROR(IF(G6&gt;0,ROUND((G6/J6)*100,2),"N/A"),0)</f>
        <v>100</v>
      </c>
      <c r="N6" s="41">
        <f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2" t="str">
        <f t="shared" ref="O6:O35" si="3">IF(N6=5,"ü","û")</f>
        <v>ü</v>
      </c>
      <c r="P6" s="43">
        <v>94.83</v>
      </c>
      <c r="Q6" s="44" t="s">
        <v>25</v>
      </c>
      <c r="R6" s="7"/>
      <c r="S6" s="7" t="s">
        <v>26</v>
      </c>
      <c r="T6" s="7"/>
      <c r="U6" s="7"/>
      <c r="V6" s="7"/>
      <c r="W6" s="45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27</v>
      </c>
      <c r="C7" s="37"/>
      <c r="D7" s="38">
        <v>72</v>
      </c>
      <c r="E7" s="39">
        <v>84</v>
      </c>
      <c r="F7" s="39">
        <v>28</v>
      </c>
      <c r="G7" s="39">
        <f t="shared" si="0"/>
        <v>112</v>
      </c>
      <c r="H7" s="39">
        <v>88</v>
      </c>
      <c r="I7" s="39">
        <v>29</v>
      </c>
      <c r="J7" s="39">
        <f t="shared" si="1"/>
        <v>117</v>
      </c>
      <c r="K7" s="40">
        <f t="shared" si="2"/>
        <v>95.45</v>
      </c>
      <c r="L7" s="40">
        <f t="shared" si="2"/>
        <v>96.55</v>
      </c>
      <c r="M7" s="40">
        <f t="shared" ref="M7:M35" si="4">IFERROR(IF(G7&gt;0,ROUND((G7/J7)*100,2),"N/A"),0)</f>
        <v>95.73</v>
      </c>
      <c r="N7" s="41">
        <f>IF(M7=0,0,IF(M7="N/A",1,IF(M7&lt;=S$8,1,IF(M7=T$8,2,IF(M7&lt;T$8,(((M7-S$8)/W$6)+1),IF(M7=U$8,3,IF(M7&lt;U$8,(((M7-T$8)/W$6)+2),IF(M7=V$8,4,IF(M7&lt;V$8,(((M7-U$8)/W$6)+3),IF(M7&gt;=W$8,5,IF(M7&lt;W$8,(((M7-V$8)/W$6)+4),0)))))))))))</f>
        <v>5</v>
      </c>
      <c r="O7" s="42" t="str">
        <f t="shared" si="3"/>
        <v>ü</v>
      </c>
      <c r="P7" s="43">
        <v>95.73</v>
      </c>
      <c r="Q7" s="44" t="s">
        <v>25</v>
      </c>
      <c r="R7" s="7"/>
      <c r="S7" s="46" t="s">
        <v>28</v>
      </c>
      <c r="T7" s="46" t="s">
        <v>29</v>
      </c>
      <c r="U7" s="46" t="s">
        <v>30</v>
      </c>
      <c r="V7" s="46" t="s">
        <v>31</v>
      </c>
      <c r="W7" s="46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33</v>
      </c>
      <c r="C8" s="37"/>
      <c r="D8" s="38">
        <v>72</v>
      </c>
      <c r="E8" s="39">
        <v>22</v>
      </c>
      <c r="F8" s="39">
        <v>23</v>
      </c>
      <c r="G8" s="39">
        <f t="shared" si="0"/>
        <v>45</v>
      </c>
      <c r="H8" s="39">
        <v>27</v>
      </c>
      <c r="I8" s="39">
        <v>23</v>
      </c>
      <c r="J8" s="39">
        <f t="shared" si="1"/>
        <v>50</v>
      </c>
      <c r="K8" s="40">
        <f t="shared" si="2"/>
        <v>81.48</v>
      </c>
      <c r="L8" s="40">
        <f t="shared" si="2"/>
        <v>100</v>
      </c>
      <c r="M8" s="40">
        <f t="shared" si="4"/>
        <v>90</v>
      </c>
      <c r="N8" s="41">
        <f>IF(M8=0,0,IF(M8="N/A",1,IF(M8&lt;=S$8,1,IF(M8=T$8,2,IF(M8&lt;T$8,(((M8-S$8)/W$6)+1),IF(M8=U$8,3,IF(M8&lt;U$8,(((M8-T$8)/W$6)+2),IF(M8=V$8,4,IF(M8&lt;V$8,(((M8-U$8)/W$6)+3),IF(M8&gt;=W$8,5,IF(M8&lt;W$8,(((M8-V$8)/W$6)+4),0)))))))))))</f>
        <v>5</v>
      </c>
      <c r="O8" s="42" t="str">
        <f t="shared" si="3"/>
        <v>ü</v>
      </c>
      <c r="P8" s="43">
        <v>90</v>
      </c>
      <c r="Q8" s="44" t="s">
        <v>25</v>
      </c>
      <c r="R8" s="7"/>
      <c r="S8" s="47">
        <v>56</v>
      </c>
      <c r="T8" s="47">
        <v>60</v>
      </c>
      <c r="U8" s="47">
        <v>64</v>
      </c>
      <c r="V8" s="47">
        <v>68</v>
      </c>
      <c r="W8" s="47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8" t="s">
        <v>34</v>
      </c>
      <c r="C9" s="37"/>
      <c r="D9" s="38">
        <v>72</v>
      </c>
      <c r="E9" s="39">
        <v>34</v>
      </c>
      <c r="F9" s="39">
        <v>25</v>
      </c>
      <c r="G9" s="39">
        <f t="shared" si="0"/>
        <v>59</v>
      </c>
      <c r="H9" s="39">
        <v>35</v>
      </c>
      <c r="I9" s="39">
        <v>25</v>
      </c>
      <c r="J9" s="39">
        <f t="shared" si="1"/>
        <v>60</v>
      </c>
      <c r="K9" s="40">
        <f t="shared" si="2"/>
        <v>97.14</v>
      </c>
      <c r="L9" s="40">
        <f t="shared" si="2"/>
        <v>100</v>
      </c>
      <c r="M9" s="40">
        <f t="shared" si="4"/>
        <v>98.33</v>
      </c>
      <c r="N9" s="41">
        <f t="shared" ref="N9:N33" si="5">IF(M9=0,0,IF(M9="N/A",1,IF(M9&lt;=S$8,1,IF(M9=T$8,2,IF(M9&lt;T$8,(((M9-S$8)/W$6)+1),IF(M9=U$8,3,IF(M9&lt;U$8,(((M9-T$8)/W$6)+2),IF(M9=V$8,4,IF(M9&lt;V$8,(((M9-U$8)/W$6)+3),IF(M9&gt;=W$8,5,IF(M9&lt;W$8,(((M9-V$8)/W$6)+4),0)))))))))))</f>
        <v>5</v>
      </c>
      <c r="O9" s="42" t="str">
        <f t="shared" si="3"/>
        <v>ü</v>
      </c>
      <c r="P9" s="43">
        <v>98.33</v>
      </c>
      <c r="Q9" s="44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8" t="s">
        <v>35</v>
      </c>
      <c r="C10" s="37"/>
      <c r="D10" s="38">
        <v>72</v>
      </c>
      <c r="E10" s="39">
        <v>19</v>
      </c>
      <c r="F10" s="39">
        <v>13</v>
      </c>
      <c r="G10" s="39">
        <f t="shared" si="0"/>
        <v>32</v>
      </c>
      <c r="H10" s="39">
        <v>33</v>
      </c>
      <c r="I10" s="39">
        <v>15</v>
      </c>
      <c r="J10" s="39">
        <f t="shared" si="1"/>
        <v>48</v>
      </c>
      <c r="K10" s="40">
        <f t="shared" si="2"/>
        <v>57.58</v>
      </c>
      <c r="L10" s="40">
        <f t="shared" si="2"/>
        <v>86.67</v>
      </c>
      <c r="M10" s="40">
        <f t="shared" si="4"/>
        <v>66.67</v>
      </c>
      <c r="N10" s="41">
        <f t="shared" si="5"/>
        <v>3.6675000000000004</v>
      </c>
      <c r="O10" s="42" t="str">
        <f t="shared" si="3"/>
        <v>û</v>
      </c>
      <c r="P10" s="43">
        <v>66.67</v>
      </c>
      <c r="Q10" s="44" t="s">
        <v>25</v>
      </c>
      <c r="R10" s="7"/>
      <c r="S10" s="49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8" t="s">
        <v>37</v>
      </c>
      <c r="C11" s="37"/>
      <c r="D11" s="38">
        <v>72</v>
      </c>
      <c r="E11" s="39">
        <v>37</v>
      </c>
      <c r="F11" s="39">
        <v>20</v>
      </c>
      <c r="G11" s="39">
        <f t="shared" si="0"/>
        <v>57</v>
      </c>
      <c r="H11" s="39">
        <v>37</v>
      </c>
      <c r="I11" s="39">
        <v>20</v>
      </c>
      <c r="J11" s="39">
        <f t="shared" si="1"/>
        <v>57</v>
      </c>
      <c r="K11" s="40">
        <f t="shared" si="2"/>
        <v>100</v>
      </c>
      <c r="L11" s="40">
        <f t="shared" si="2"/>
        <v>100</v>
      </c>
      <c r="M11" s="40">
        <f t="shared" si="4"/>
        <v>100</v>
      </c>
      <c r="N11" s="41">
        <f t="shared" si="5"/>
        <v>5</v>
      </c>
      <c r="O11" s="42" t="str">
        <f t="shared" si="3"/>
        <v>ü</v>
      </c>
      <c r="P11" s="43">
        <v>100</v>
      </c>
      <c r="Q11" s="44" t="s">
        <v>25</v>
      </c>
      <c r="R11" s="7"/>
      <c r="S11" s="7" t="s">
        <v>26</v>
      </c>
      <c r="T11" s="7"/>
      <c r="U11" s="7"/>
      <c r="V11" s="7"/>
      <c r="W11" s="45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38</v>
      </c>
      <c r="C12" s="37"/>
      <c r="D12" s="38">
        <v>72</v>
      </c>
      <c r="E12" s="39">
        <v>20</v>
      </c>
      <c r="F12" s="39">
        <v>17</v>
      </c>
      <c r="G12" s="39">
        <f t="shared" si="0"/>
        <v>37</v>
      </c>
      <c r="H12" s="39">
        <v>20</v>
      </c>
      <c r="I12" s="39">
        <v>18</v>
      </c>
      <c r="J12" s="39">
        <f t="shared" si="1"/>
        <v>38</v>
      </c>
      <c r="K12" s="40">
        <f t="shared" si="2"/>
        <v>100</v>
      </c>
      <c r="L12" s="40">
        <f t="shared" si="2"/>
        <v>94.44</v>
      </c>
      <c r="M12" s="40">
        <f t="shared" si="4"/>
        <v>97.37</v>
      </c>
      <c r="N12" s="41">
        <f t="shared" si="5"/>
        <v>5</v>
      </c>
      <c r="O12" s="42" t="str">
        <f t="shared" si="3"/>
        <v>ü</v>
      </c>
      <c r="P12" s="43">
        <v>97.37</v>
      </c>
      <c r="Q12" s="44" t="s">
        <v>25</v>
      </c>
      <c r="R12" s="7"/>
      <c r="S12" s="46" t="s">
        <v>28</v>
      </c>
      <c r="T12" s="46" t="s">
        <v>29</v>
      </c>
      <c r="U12" s="46" t="s">
        <v>30</v>
      </c>
      <c r="V12" s="46" t="s">
        <v>31</v>
      </c>
      <c r="W12" s="46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8" t="s">
        <v>39</v>
      </c>
      <c r="C13" s="37"/>
      <c r="D13" s="38">
        <v>72</v>
      </c>
      <c r="E13" s="39">
        <v>33</v>
      </c>
      <c r="F13" s="39">
        <v>19</v>
      </c>
      <c r="G13" s="39">
        <f t="shared" si="0"/>
        <v>52</v>
      </c>
      <c r="H13" s="39">
        <v>33</v>
      </c>
      <c r="I13" s="39">
        <v>19</v>
      </c>
      <c r="J13" s="39">
        <f t="shared" si="1"/>
        <v>52</v>
      </c>
      <c r="K13" s="40">
        <f t="shared" si="2"/>
        <v>100</v>
      </c>
      <c r="L13" s="40">
        <f t="shared" si="2"/>
        <v>100</v>
      </c>
      <c r="M13" s="40">
        <f t="shared" si="4"/>
        <v>100</v>
      </c>
      <c r="N13" s="41">
        <f t="shared" si="5"/>
        <v>5</v>
      </c>
      <c r="O13" s="42" t="str">
        <f t="shared" si="3"/>
        <v>ü</v>
      </c>
      <c r="P13" s="43">
        <v>91.23</v>
      </c>
      <c r="Q13" s="44" t="s">
        <v>25</v>
      </c>
      <c r="R13" s="7"/>
      <c r="S13" s="47">
        <v>29</v>
      </c>
      <c r="T13" s="47">
        <v>33</v>
      </c>
      <c r="U13" s="47">
        <v>37</v>
      </c>
      <c r="V13" s="47">
        <v>41</v>
      </c>
      <c r="W13" s="47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50" t="s">
        <v>40</v>
      </c>
      <c r="C14" s="37"/>
      <c r="D14" s="38">
        <v>72</v>
      </c>
      <c r="E14" s="39">
        <v>28</v>
      </c>
      <c r="F14" s="39">
        <v>8</v>
      </c>
      <c r="G14" s="39">
        <f t="shared" si="0"/>
        <v>36</v>
      </c>
      <c r="H14" s="39">
        <v>33</v>
      </c>
      <c r="I14" s="39">
        <v>13</v>
      </c>
      <c r="J14" s="39">
        <f t="shared" si="1"/>
        <v>46</v>
      </c>
      <c r="K14" s="40">
        <f t="shared" si="2"/>
        <v>84.85</v>
      </c>
      <c r="L14" s="40">
        <f t="shared" si="2"/>
        <v>61.54</v>
      </c>
      <c r="M14" s="40">
        <f t="shared" si="4"/>
        <v>78.260000000000005</v>
      </c>
      <c r="N14" s="41">
        <f t="shared" si="5"/>
        <v>5</v>
      </c>
      <c r="O14" s="42" t="str">
        <f t="shared" si="3"/>
        <v>ü</v>
      </c>
      <c r="P14" s="43">
        <v>78.260000000000005</v>
      </c>
      <c r="Q14" s="44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51" t="s">
        <v>41</v>
      </c>
      <c r="C15" s="37"/>
      <c r="D15" s="38">
        <v>72</v>
      </c>
      <c r="E15" s="39">
        <v>26</v>
      </c>
      <c r="F15" s="39">
        <v>17</v>
      </c>
      <c r="G15" s="39">
        <f t="shared" si="0"/>
        <v>43</v>
      </c>
      <c r="H15" s="39">
        <v>28</v>
      </c>
      <c r="I15" s="39">
        <v>17</v>
      </c>
      <c r="J15" s="39">
        <f t="shared" si="1"/>
        <v>45</v>
      </c>
      <c r="K15" s="40">
        <f t="shared" si="2"/>
        <v>92.86</v>
      </c>
      <c r="L15" s="40">
        <f t="shared" si="2"/>
        <v>100</v>
      </c>
      <c r="M15" s="40">
        <f t="shared" si="4"/>
        <v>95.56</v>
      </c>
      <c r="N15" s="41">
        <f t="shared" si="5"/>
        <v>5</v>
      </c>
      <c r="O15" s="42" t="str">
        <f t="shared" si="3"/>
        <v>ü</v>
      </c>
      <c r="P15" s="43">
        <v>95.56</v>
      </c>
      <c r="Q15" s="44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50" t="s">
        <v>42</v>
      </c>
      <c r="C16" s="37"/>
      <c r="D16" s="38">
        <v>72</v>
      </c>
      <c r="E16" s="39">
        <v>43</v>
      </c>
      <c r="F16" s="39">
        <v>23</v>
      </c>
      <c r="G16" s="39">
        <f t="shared" si="0"/>
        <v>66</v>
      </c>
      <c r="H16" s="39">
        <v>50</v>
      </c>
      <c r="I16" s="39">
        <v>29</v>
      </c>
      <c r="J16" s="39">
        <f t="shared" si="1"/>
        <v>79</v>
      </c>
      <c r="K16" s="40">
        <f t="shared" si="2"/>
        <v>86</v>
      </c>
      <c r="L16" s="40">
        <f t="shared" si="2"/>
        <v>79.31</v>
      </c>
      <c r="M16" s="40">
        <f t="shared" si="4"/>
        <v>83.54</v>
      </c>
      <c r="N16" s="41">
        <f t="shared" si="5"/>
        <v>5</v>
      </c>
      <c r="O16" s="42" t="str">
        <f t="shared" si="3"/>
        <v>ü</v>
      </c>
      <c r="P16" s="43">
        <v>84.72</v>
      </c>
      <c r="Q16" s="44" t="s">
        <v>25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50" t="s">
        <v>43</v>
      </c>
      <c r="C17" s="37"/>
      <c r="D17" s="38">
        <v>72</v>
      </c>
      <c r="E17" s="39">
        <v>6</v>
      </c>
      <c r="F17" s="39">
        <v>4</v>
      </c>
      <c r="G17" s="39">
        <f t="shared" si="0"/>
        <v>10</v>
      </c>
      <c r="H17" s="39">
        <v>6</v>
      </c>
      <c r="I17" s="39">
        <v>4</v>
      </c>
      <c r="J17" s="39">
        <f t="shared" si="1"/>
        <v>10</v>
      </c>
      <c r="K17" s="40">
        <f t="shared" si="2"/>
        <v>100</v>
      </c>
      <c r="L17" s="40">
        <f t="shared" si="2"/>
        <v>100</v>
      </c>
      <c r="M17" s="40">
        <f t="shared" si="4"/>
        <v>100</v>
      </c>
      <c r="N17" s="41">
        <f t="shared" si="5"/>
        <v>5</v>
      </c>
      <c r="O17" s="42" t="str">
        <f t="shared" si="3"/>
        <v>ü</v>
      </c>
      <c r="P17" s="43">
        <v>100</v>
      </c>
      <c r="Q17" s="44" t="s">
        <v>25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50" t="s">
        <v>44</v>
      </c>
      <c r="C18" s="37"/>
      <c r="D18" s="38">
        <v>72</v>
      </c>
      <c r="E18" s="39">
        <v>33</v>
      </c>
      <c r="F18" s="39">
        <v>12</v>
      </c>
      <c r="G18" s="39">
        <f t="shared" si="0"/>
        <v>45</v>
      </c>
      <c r="H18" s="39">
        <v>33</v>
      </c>
      <c r="I18" s="39">
        <v>12</v>
      </c>
      <c r="J18" s="39">
        <f t="shared" si="1"/>
        <v>45</v>
      </c>
      <c r="K18" s="40">
        <f t="shared" si="2"/>
        <v>100</v>
      </c>
      <c r="L18" s="40">
        <f t="shared" si="2"/>
        <v>100</v>
      </c>
      <c r="M18" s="40">
        <f t="shared" si="4"/>
        <v>100</v>
      </c>
      <c r="N18" s="41">
        <f t="shared" si="5"/>
        <v>5</v>
      </c>
      <c r="O18" s="42" t="str">
        <f t="shared" si="3"/>
        <v>ü</v>
      </c>
      <c r="P18" s="43">
        <v>100</v>
      </c>
      <c r="Q18" s="44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45</v>
      </c>
      <c r="C19" s="37"/>
      <c r="D19" s="38">
        <v>72</v>
      </c>
      <c r="E19" s="39">
        <v>43</v>
      </c>
      <c r="F19" s="39">
        <v>13</v>
      </c>
      <c r="G19" s="39">
        <f t="shared" si="0"/>
        <v>56</v>
      </c>
      <c r="H19" s="39">
        <v>43</v>
      </c>
      <c r="I19" s="39">
        <v>18</v>
      </c>
      <c r="J19" s="39">
        <f t="shared" si="1"/>
        <v>61</v>
      </c>
      <c r="K19" s="40">
        <f t="shared" si="2"/>
        <v>100</v>
      </c>
      <c r="L19" s="40">
        <f t="shared" si="2"/>
        <v>72.22</v>
      </c>
      <c r="M19" s="40">
        <f t="shared" si="4"/>
        <v>91.8</v>
      </c>
      <c r="N19" s="41">
        <f t="shared" si="5"/>
        <v>5</v>
      </c>
      <c r="O19" s="42" t="str">
        <f t="shared" si="3"/>
        <v>ü</v>
      </c>
      <c r="P19" s="43">
        <v>91.8</v>
      </c>
      <c r="Q19" s="44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46</v>
      </c>
      <c r="C20" s="37"/>
      <c r="D20" s="38">
        <v>72</v>
      </c>
      <c r="E20" s="39">
        <v>15</v>
      </c>
      <c r="F20" s="39">
        <v>6</v>
      </c>
      <c r="G20" s="39">
        <f t="shared" si="0"/>
        <v>21</v>
      </c>
      <c r="H20" s="39">
        <v>36</v>
      </c>
      <c r="I20" s="39">
        <v>12</v>
      </c>
      <c r="J20" s="39">
        <f t="shared" si="1"/>
        <v>48</v>
      </c>
      <c r="K20" s="40">
        <f t="shared" si="2"/>
        <v>41.67</v>
      </c>
      <c r="L20" s="40">
        <f t="shared" si="2"/>
        <v>50</v>
      </c>
      <c r="M20" s="40">
        <f t="shared" si="4"/>
        <v>43.75</v>
      </c>
      <c r="N20" s="41">
        <f t="shared" si="5"/>
        <v>1</v>
      </c>
      <c r="O20" s="42" t="str">
        <f t="shared" si="3"/>
        <v>û</v>
      </c>
      <c r="P20" s="43">
        <v>65.22</v>
      </c>
      <c r="Q20" s="44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47</v>
      </c>
      <c r="C21" s="37"/>
      <c r="D21" s="38">
        <v>72</v>
      </c>
      <c r="E21" s="39">
        <v>18</v>
      </c>
      <c r="F21" s="39">
        <v>12</v>
      </c>
      <c r="G21" s="39">
        <f t="shared" si="0"/>
        <v>30</v>
      </c>
      <c r="H21" s="39">
        <v>18</v>
      </c>
      <c r="I21" s="39">
        <v>12</v>
      </c>
      <c r="J21" s="39">
        <f t="shared" si="1"/>
        <v>30</v>
      </c>
      <c r="K21" s="40">
        <f t="shared" si="2"/>
        <v>100</v>
      </c>
      <c r="L21" s="40">
        <f t="shared" si="2"/>
        <v>100</v>
      </c>
      <c r="M21" s="40">
        <f t="shared" si="4"/>
        <v>100</v>
      </c>
      <c r="N21" s="41">
        <f t="shared" si="5"/>
        <v>5</v>
      </c>
      <c r="O21" s="42" t="str">
        <f t="shared" si="3"/>
        <v>ü</v>
      </c>
      <c r="P21" s="43">
        <v>100</v>
      </c>
      <c r="Q21" s="44" t="s">
        <v>25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51" t="s">
        <v>48</v>
      </c>
      <c r="C22" s="37"/>
      <c r="D22" s="38">
        <v>72</v>
      </c>
      <c r="E22" s="39"/>
      <c r="F22" s="39">
        <v>144</v>
      </c>
      <c r="G22" s="39">
        <f t="shared" si="0"/>
        <v>144</v>
      </c>
      <c r="H22" s="39"/>
      <c r="I22" s="39">
        <v>148</v>
      </c>
      <c r="J22" s="39">
        <f t="shared" si="1"/>
        <v>148</v>
      </c>
      <c r="K22" s="40">
        <f t="shared" ref="K22:L35" si="6">IFERROR(ROUND((E22/H22)*100,2),0)</f>
        <v>0</v>
      </c>
      <c r="L22" s="40">
        <f t="shared" si="6"/>
        <v>97.3</v>
      </c>
      <c r="M22" s="40">
        <f t="shared" si="4"/>
        <v>97.3</v>
      </c>
      <c r="N22" s="41">
        <f t="shared" si="5"/>
        <v>5</v>
      </c>
      <c r="O22" s="42" t="str">
        <f t="shared" si="3"/>
        <v>ü</v>
      </c>
      <c r="P22" s="43">
        <v>97.3</v>
      </c>
      <c r="Q22" s="44" t="s">
        <v>25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51" t="s">
        <v>49</v>
      </c>
      <c r="C23" s="37"/>
      <c r="D23" s="38">
        <v>72</v>
      </c>
      <c r="E23" s="39"/>
      <c r="F23" s="39">
        <v>33</v>
      </c>
      <c r="G23" s="39">
        <f t="shared" si="0"/>
        <v>33</v>
      </c>
      <c r="H23" s="39"/>
      <c r="I23" s="39">
        <v>33</v>
      </c>
      <c r="J23" s="39">
        <f t="shared" si="1"/>
        <v>33</v>
      </c>
      <c r="K23" s="40">
        <f t="shared" si="6"/>
        <v>0</v>
      </c>
      <c r="L23" s="40">
        <f t="shared" si="6"/>
        <v>100</v>
      </c>
      <c r="M23" s="40">
        <f t="shared" si="4"/>
        <v>100</v>
      </c>
      <c r="N23" s="41">
        <f t="shared" si="5"/>
        <v>5</v>
      </c>
      <c r="O23" s="42" t="str">
        <f t="shared" si="3"/>
        <v>ü</v>
      </c>
      <c r="P23" s="43">
        <v>100</v>
      </c>
      <c r="Q23" s="44" t="s">
        <v>25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51" t="s">
        <v>50</v>
      </c>
      <c r="C24" s="37"/>
      <c r="D24" s="38">
        <v>72</v>
      </c>
      <c r="E24" s="39"/>
      <c r="F24" s="39">
        <v>10</v>
      </c>
      <c r="G24" s="39">
        <f t="shared" si="0"/>
        <v>10</v>
      </c>
      <c r="H24" s="39"/>
      <c r="I24" s="39">
        <v>10</v>
      </c>
      <c r="J24" s="39">
        <f t="shared" si="1"/>
        <v>10</v>
      </c>
      <c r="K24" s="40">
        <f t="shared" si="6"/>
        <v>0</v>
      </c>
      <c r="L24" s="40">
        <f t="shared" si="6"/>
        <v>100</v>
      </c>
      <c r="M24" s="40">
        <f t="shared" si="4"/>
        <v>100</v>
      </c>
      <c r="N24" s="41">
        <f t="shared" si="5"/>
        <v>5</v>
      </c>
      <c r="O24" s="42" t="str">
        <f t="shared" si="3"/>
        <v>ü</v>
      </c>
      <c r="P24" s="43">
        <v>90</v>
      </c>
      <c r="Q24" s="44" t="s">
        <v>25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51" t="s">
        <v>51</v>
      </c>
      <c r="C25" s="37"/>
      <c r="D25" s="38">
        <v>72</v>
      </c>
      <c r="E25" s="39"/>
      <c r="F25" s="39">
        <v>16</v>
      </c>
      <c r="G25" s="39">
        <f t="shared" si="0"/>
        <v>16</v>
      </c>
      <c r="H25" s="39"/>
      <c r="I25" s="39">
        <v>16</v>
      </c>
      <c r="J25" s="39">
        <f t="shared" si="1"/>
        <v>16</v>
      </c>
      <c r="K25" s="40">
        <f t="shared" si="6"/>
        <v>0</v>
      </c>
      <c r="L25" s="40">
        <f t="shared" si="6"/>
        <v>100</v>
      </c>
      <c r="M25" s="40">
        <f t="shared" si="4"/>
        <v>100</v>
      </c>
      <c r="N25" s="41">
        <f t="shared" si="5"/>
        <v>5</v>
      </c>
      <c r="O25" s="42" t="str">
        <f t="shared" si="3"/>
        <v>ü</v>
      </c>
      <c r="P25" s="43">
        <v>100</v>
      </c>
      <c r="Q25" s="44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50" t="s">
        <v>52</v>
      </c>
      <c r="C26" s="37"/>
      <c r="D26" s="38">
        <v>72</v>
      </c>
      <c r="E26" s="39"/>
      <c r="F26" s="39">
        <v>27</v>
      </c>
      <c r="G26" s="39">
        <f t="shared" si="0"/>
        <v>27</v>
      </c>
      <c r="H26" s="39"/>
      <c r="I26" s="39">
        <v>27</v>
      </c>
      <c r="J26" s="39">
        <f t="shared" si="1"/>
        <v>27</v>
      </c>
      <c r="K26" s="40">
        <f t="shared" si="6"/>
        <v>0</v>
      </c>
      <c r="L26" s="40">
        <f t="shared" si="6"/>
        <v>100</v>
      </c>
      <c r="M26" s="40">
        <f t="shared" si="4"/>
        <v>100</v>
      </c>
      <c r="N26" s="41">
        <f t="shared" si="5"/>
        <v>5</v>
      </c>
      <c r="O26" s="42" t="str">
        <f t="shared" si="3"/>
        <v>ü</v>
      </c>
      <c r="P26" s="43">
        <v>100</v>
      </c>
      <c r="Q26" s="44" t="s">
        <v>25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51" t="s">
        <v>53</v>
      </c>
      <c r="C27" s="37"/>
      <c r="D27" s="38">
        <v>72</v>
      </c>
      <c r="E27" s="39"/>
      <c r="F27" s="39">
        <v>7</v>
      </c>
      <c r="G27" s="39">
        <f t="shared" si="0"/>
        <v>7</v>
      </c>
      <c r="H27" s="39"/>
      <c r="I27" s="39">
        <v>7</v>
      </c>
      <c r="J27" s="39">
        <f t="shared" si="1"/>
        <v>7</v>
      </c>
      <c r="K27" s="40">
        <f t="shared" si="6"/>
        <v>0</v>
      </c>
      <c r="L27" s="40">
        <f t="shared" si="6"/>
        <v>100</v>
      </c>
      <c r="M27" s="40">
        <f t="shared" si="4"/>
        <v>100</v>
      </c>
      <c r="N27" s="41">
        <f>IF(M27=0,0,IF(M27="N/A",1,IF(M27&lt;=S$8,1,IF(M27=T$8,2,IF(M27&lt;T$8,(((M27-S$8)/W$6)+1),IF(M27=U$8,3,IF(M27&lt;U$8,(((M27-T$8)/W$6)+2),IF(M27=V$8,4,IF(M27&lt;V$8,(((M27-U$8)/W$6)+3),IF(M27&gt;=W$8,5,IF(M27&lt;W$8,(((M27-V$8)/W$6)+4),0)))))))))))</f>
        <v>5</v>
      </c>
      <c r="O27" s="42" t="str">
        <f t="shared" si="3"/>
        <v>ü</v>
      </c>
      <c r="P27" s="43">
        <v>100</v>
      </c>
      <c r="Q27" s="44" t="s">
        <v>25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54</v>
      </c>
      <c r="C28" s="37"/>
      <c r="D28" s="38">
        <v>72</v>
      </c>
      <c r="E28" s="39"/>
      <c r="F28" s="39">
        <v>4</v>
      </c>
      <c r="G28" s="39">
        <f t="shared" si="0"/>
        <v>4</v>
      </c>
      <c r="H28" s="39"/>
      <c r="I28" s="39">
        <v>4</v>
      </c>
      <c r="J28" s="39">
        <f t="shared" si="1"/>
        <v>4</v>
      </c>
      <c r="K28" s="40">
        <f t="shared" si="6"/>
        <v>0</v>
      </c>
      <c r="L28" s="40">
        <f t="shared" si="6"/>
        <v>100</v>
      </c>
      <c r="M28" s="40">
        <f t="shared" si="4"/>
        <v>100</v>
      </c>
      <c r="N28" s="41">
        <f t="shared" si="5"/>
        <v>5</v>
      </c>
      <c r="O28" s="42" t="str">
        <f t="shared" si="3"/>
        <v>ü</v>
      </c>
      <c r="P28" s="43">
        <v>100</v>
      </c>
      <c r="Q28" s="44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55</v>
      </c>
      <c r="C29" s="37"/>
      <c r="D29" s="38">
        <v>72</v>
      </c>
      <c r="E29" s="39"/>
      <c r="F29" s="39">
        <v>20</v>
      </c>
      <c r="G29" s="39">
        <f t="shared" si="0"/>
        <v>20</v>
      </c>
      <c r="H29" s="39"/>
      <c r="I29" s="39">
        <v>20</v>
      </c>
      <c r="J29" s="39">
        <f t="shared" si="1"/>
        <v>20</v>
      </c>
      <c r="K29" s="40">
        <f t="shared" si="6"/>
        <v>0</v>
      </c>
      <c r="L29" s="40">
        <f t="shared" si="6"/>
        <v>100</v>
      </c>
      <c r="M29" s="40">
        <f t="shared" si="4"/>
        <v>100</v>
      </c>
      <c r="N29" s="41">
        <f t="shared" si="5"/>
        <v>5</v>
      </c>
      <c r="O29" s="42" t="str">
        <f t="shared" si="3"/>
        <v>ü</v>
      </c>
      <c r="P29" s="43">
        <v>100</v>
      </c>
      <c r="Q29" s="44" t="s">
        <v>25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52" t="s">
        <v>56</v>
      </c>
      <c r="C30" s="53"/>
      <c r="D30" s="38">
        <v>45</v>
      </c>
      <c r="E30" s="39">
        <v>39</v>
      </c>
      <c r="F30" s="39">
        <v>18</v>
      </c>
      <c r="G30" s="39">
        <f t="shared" si="0"/>
        <v>57</v>
      </c>
      <c r="H30" s="39">
        <v>39</v>
      </c>
      <c r="I30" s="39">
        <v>18</v>
      </c>
      <c r="J30" s="39">
        <f t="shared" si="1"/>
        <v>57</v>
      </c>
      <c r="K30" s="40">
        <f t="shared" si="6"/>
        <v>100</v>
      </c>
      <c r="L30" s="40">
        <f t="shared" si="6"/>
        <v>100</v>
      </c>
      <c r="M30" s="40">
        <f t="shared" si="4"/>
        <v>100</v>
      </c>
      <c r="N30" s="41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2" t="str">
        <f t="shared" si="3"/>
        <v>ü</v>
      </c>
      <c r="P30" s="43">
        <v>92.13</v>
      </c>
      <c r="Q30" s="44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5">
        <v>26</v>
      </c>
      <c r="B31" s="36" t="s">
        <v>57</v>
      </c>
      <c r="C31" s="37"/>
      <c r="D31" s="38">
        <v>72</v>
      </c>
      <c r="E31" s="39"/>
      <c r="F31" s="39">
        <v>27</v>
      </c>
      <c r="G31" s="39">
        <f t="shared" si="0"/>
        <v>27</v>
      </c>
      <c r="H31" s="39"/>
      <c r="I31" s="39">
        <v>36</v>
      </c>
      <c r="J31" s="39">
        <f t="shared" si="1"/>
        <v>36</v>
      </c>
      <c r="K31" s="40">
        <f t="shared" si="6"/>
        <v>0</v>
      </c>
      <c r="L31" s="40">
        <f t="shared" si="6"/>
        <v>75</v>
      </c>
      <c r="M31" s="40">
        <f t="shared" si="4"/>
        <v>75</v>
      </c>
      <c r="N31" s="41">
        <f t="shared" si="5"/>
        <v>5</v>
      </c>
      <c r="O31" s="42" t="str">
        <f t="shared" si="3"/>
        <v>ü</v>
      </c>
      <c r="P31" s="43">
        <v>75</v>
      </c>
      <c r="Q31" s="44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58</v>
      </c>
      <c r="C32" s="54"/>
      <c r="D32" s="38">
        <v>72</v>
      </c>
      <c r="E32" s="39"/>
      <c r="F32" s="39">
        <v>7</v>
      </c>
      <c r="G32" s="39">
        <f t="shared" si="0"/>
        <v>7</v>
      </c>
      <c r="H32" s="39"/>
      <c r="I32" s="39">
        <v>7</v>
      </c>
      <c r="J32" s="39">
        <f t="shared" si="1"/>
        <v>7</v>
      </c>
      <c r="K32" s="40">
        <f t="shared" si="6"/>
        <v>0</v>
      </c>
      <c r="L32" s="40">
        <f t="shared" si="6"/>
        <v>100</v>
      </c>
      <c r="M32" s="40">
        <f t="shared" si="4"/>
        <v>100</v>
      </c>
      <c r="N32" s="41">
        <f t="shared" si="5"/>
        <v>5</v>
      </c>
      <c r="O32" s="42" t="str">
        <f t="shared" si="3"/>
        <v>ü</v>
      </c>
      <c r="P32" s="43">
        <v>100</v>
      </c>
      <c r="Q32" s="44" t="s">
        <v>25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5">
        <v>28</v>
      </c>
      <c r="B33" s="36" t="s">
        <v>59</v>
      </c>
      <c r="C33" s="54"/>
      <c r="D33" s="38">
        <v>72</v>
      </c>
      <c r="E33" s="39"/>
      <c r="F33" s="39">
        <v>1</v>
      </c>
      <c r="G33" s="39">
        <f t="shared" si="0"/>
        <v>1</v>
      </c>
      <c r="H33" s="39"/>
      <c r="I33" s="39">
        <v>1</v>
      </c>
      <c r="J33" s="39">
        <f t="shared" si="1"/>
        <v>1</v>
      </c>
      <c r="K33" s="40">
        <f t="shared" si="6"/>
        <v>0</v>
      </c>
      <c r="L33" s="40">
        <f t="shared" si="6"/>
        <v>100</v>
      </c>
      <c r="M33" s="40">
        <f t="shared" si="4"/>
        <v>100</v>
      </c>
      <c r="N33" s="41">
        <f t="shared" si="5"/>
        <v>5</v>
      </c>
      <c r="O33" s="42" t="str">
        <f t="shared" si="3"/>
        <v>ü</v>
      </c>
      <c r="P33" s="43">
        <v>33.33</v>
      </c>
      <c r="Q33" s="44" t="s">
        <v>25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5">
        <v>29</v>
      </c>
      <c r="B34" s="36" t="s">
        <v>60</v>
      </c>
      <c r="C34" s="54"/>
      <c r="D34" s="38">
        <v>72</v>
      </c>
      <c r="E34" s="39"/>
      <c r="F34" s="39">
        <v>13</v>
      </c>
      <c r="G34" s="39">
        <f t="shared" si="0"/>
        <v>13</v>
      </c>
      <c r="H34" s="39"/>
      <c r="I34" s="39">
        <v>13</v>
      </c>
      <c r="J34" s="39">
        <f t="shared" si="1"/>
        <v>13</v>
      </c>
      <c r="K34" s="40">
        <f t="shared" si="6"/>
        <v>0</v>
      </c>
      <c r="L34" s="40">
        <f t="shared" si="6"/>
        <v>100</v>
      </c>
      <c r="M34" s="40">
        <f t="shared" si="4"/>
        <v>100</v>
      </c>
      <c r="N34" s="41">
        <f>IF(M34=0,0,IF(M34="N/A",1,IF(M34&lt;=S$8,1,IF(M34=T$8,2,IF(M34&lt;T$8,(((M34-S$8)/W$6)+1),IF(M34=U$8,3,IF(M34&lt;U$8,(((M34-T$8)/W$6)+2),IF(M34=V$8,4,IF(M34&lt;V$8,(((M34-U$8)/W$6)+3),IF(M34&gt;=W$8,5,IF(M34&lt;W$8,(((M34-V$8)/W$6)+4),0)))))))))))</f>
        <v>5</v>
      </c>
      <c r="O34" s="42" t="str">
        <f t="shared" si="3"/>
        <v>ü</v>
      </c>
      <c r="P34" s="43">
        <v>100</v>
      </c>
      <c r="Q34" s="44" t="s">
        <v>25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55" t="s">
        <v>61</v>
      </c>
      <c r="B35" s="56"/>
      <c r="C35" s="57"/>
      <c r="D35" s="58">
        <v>72</v>
      </c>
      <c r="E35" s="59">
        <f t="shared" ref="E35:J35" si="7">SUM(E6:E34)</f>
        <v>537</v>
      </c>
      <c r="F35" s="59">
        <f t="shared" si="7"/>
        <v>585</v>
      </c>
      <c r="G35" s="59">
        <f t="shared" si="7"/>
        <v>1122</v>
      </c>
      <c r="H35" s="59">
        <f t="shared" si="7"/>
        <v>596</v>
      </c>
      <c r="I35" s="59">
        <f t="shared" si="7"/>
        <v>624</v>
      </c>
      <c r="J35" s="59">
        <f t="shared" si="7"/>
        <v>1220</v>
      </c>
      <c r="K35" s="60">
        <f t="shared" si="6"/>
        <v>90.1</v>
      </c>
      <c r="L35" s="60">
        <f t="shared" si="6"/>
        <v>93.75</v>
      </c>
      <c r="M35" s="61">
        <f t="shared" si="4"/>
        <v>91.97</v>
      </c>
      <c r="N35" s="62">
        <f>IF(M35=0,0,IF(M35="N/A",1,IF(M35&lt;=S$8,1,IF(M35=T$8,2,IF(M35&lt;T$8,(((M35-S$8)/W$6)+1),IF(M35=U$8,3,IF(M35&lt;U$8,(((M35-T$8)/W$6)+2),IF(M35=V$8,4,IF(M35&lt;V$8,(((M35-U$8)/W$6)+3),IF(M35&gt;=W$8,5,IF(M35&lt;W$8,(((M35-V$8)/W$6)+4),0)))))))))))</f>
        <v>5</v>
      </c>
      <c r="O35" s="63" t="str">
        <f t="shared" si="3"/>
        <v>ü</v>
      </c>
      <c r="P35" s="64"/>
      <c r="Q35" s="6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6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66" t="s">
        <v>62</v>
      </c>
      <c r="B37" s="66"/>
      <c r="C37" s="67" t="s">
        <v>63</v>
      </c>
      <c r="D37" s="67"/>
      <c r="E37" s="67"/>
      <c r="F37" s="67"/>
      <c r="G37" s="67"/>
      <c r="H37" s="67"/>
      <c r="I37" s="67"/>
      <c r="J37" s="68" t="s">
        <v>2</v>
      </c>
      <c r="K37" s="68"/>
      <c r="L37" s="69" t="s">
        <v>64</v>
      </c>
      <c r="M37" s="70" t="s">
        <v>17</v>
      </c>
      <c r="N37" s="71" t="s">
        <v>18</v>
      </c>
      <c r="O37" s="71"/>
      <c r="P37" s="72" t="s">
        <v>19</v>
      </c>
      <c r="Q37" s="72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66"/>
      <c r="B38" s="66"/>
      <c r="C38" s="67"/>
      <c r="D38" s="67"/>
      <c r="E38" s="67"/>
      <c r="F38" s="67"/>
      <c r="G38" s="67"/>
      <c r="H38" s="67"/>
      <c r="I38" s="67"/>
      <c r="J38" s="73">
        <v>3</v>
      </c>
      <c r="K38" s="73"/>
      <c r="L38" s="74">
        <v>3</v>
      </c>
      <c r="M38" s="75" t="str">
        <f>IF(L38=5,"ü","û")</f>
        <v>û</v>
      </c>
      <c r="N38" s="76">
        <v>3</v>
      </c>
      <c r="O38" s="76"/>
      <c r="P38" s="77" t="s">
        <v>65</v>
      </c>
      <c r="Q38" s="7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6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6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6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6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65" t="str">
        <f>A4</f>
        <v>ลำดับ</v>
      </c>
      <c r="B44" s="7" t="str">
        <f>B4</f>
        <v>หน่วยงาน</v>
      </c>
      <c r="C44" s="7">
        <f t="shared" ref="C44:M44" si="8">C4</f>
        <v>0</v>
      </c>
      <c r="D44" s="7" t="str">
        <f>D4</f>
        <v>เป้าหมาย</v>
      </c>
      <c r="E44" s="7" t="str">
        <f t="shared" si="8"/>
        <v>จำนวนบุคลากรที่สอบผ่านมาตรฐานภาษาอังกฤษ</v>
      </c>
      <c r="F44" s="7">
        <f t="shared" si="8"/>
        <v>0</v>
      </c>
      <c r="G44" s="7">
        <f t="shared" si="8"/>
        <v>0</v>
      </c>
      <c r="H44" s="7" t="str">
        <f t="shared" si="8"/>
        <v>จำนวนบุคลากรที่เข้าสอบทั้งหมด</v>
      </c>
      <c r="I44" s="7">
        <f t="shared" si="8"/>
        <v>0</v>
      </c>
      <c r="J44" s="7">
        <f t="shared" si="8"/>
        <v>0</v>
      </c>
      <c r="K44" s="7" t="str">
        <f t="shared" si="8"/>
        <v>คิดเป็นร้อยละ</v>
      </c>
      <c r="L44" s="7">
        <f t="shared" si="8"/>
        <v>0</v>
      </c>
      <c r="M44" s="7">
        <f t="shared" si="8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65">
        <f t="shared" ref="A45:M60" si="9">A5</f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78" t="s">
        <v>66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65">
        <f t="shared" si="9"/>
        <v>1</v>
      </c>
      <c r="B46" s="7" t="str">
        <f t="shared" si="9"/>
        <v>1) คณะครุศาสตร์</v>
      </c>
      <c r="C46" s="7" t="s">
        <v>67</v>
      </c>
      <c r="D46" s="7">
        <f t="shared" si="9"/>
        <v>72</v>
      </c>
      <c r="E46" s="7">
        <f t="shared" si="9"/>
        <v>37</v>
      </c>
      <c r="F46" s="7">
        <f t="shared" si="9"/>
        <v>18</v>
      </c>
      <c r="G46" s="7">
        <f t="shared" si="9"/>
        <v>55</v>
      </c>
      <c r="H46" s="7">
        <f t="shared" si="9"/>
        <v>37</v>
      </c>
      <c r="I46" s="7">
        <f t="shared" si="9"/>
        <v>18</v>
      </c>
      <c r="J46" s="7">
        <f t="shared" si="9"/>
        <v>55</v>
      </c>
      <c r="K46" s="7">
        <f t="shared" si="9"/>
        <v>100</v>
      </c>
      <c r="L46" s="7">
        <f t="shared" si="9"/>
        <v>100</v>
      </c>
      <c r="M46" s="7">
        <f t="shared" si="9"/>
        <v>100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65">
        <f t="shared" si="9"/>
        <v>2</v>
      </c>
      <c r="B47" s="7" t="str">
        <f t="shared" si="9"/>
        <v>2) คณะวิทยาศาสตร์และเทคโนโลยี</v>
      </c>
      <c r="C47" s="7" t="s">
        <v>68</v>
      </c>
      <c r="D47" s="7">
        <f t="shared" si="9"/>
        <v>72</v>
      </c>
      <c r="E47" s="7">
        <f t="shared" si="9"/>
        <v>84</v>
      </c>
      <c r="F47" s="7">
        <f t="shared" si="9"/>
        <v>28</v>
      </c>
      <c r="G47" s="7">
        <f t="shared" si="9"/>
        <v>112</v>
      </c>
      <c r="H47" s="7">
        <f t="shared" si="9"/>
        <v>88</v>
      </c>
      <c r="I47" s="7">
        <f t="shared" si="9"/>
        <v>29</v>
      </c>
      <c r="J47" s="7">
        <f t="shared" si="9"/>
        <v>117</v>
      </c>
      <c r="K47" s="7">
        <f t="shared" si="9"/>
        <v>95.45</v>
      </c>
      <c r="L47" s="7">
        <f t="shared" si="9"/>
        <v>96.55</v>
      </c>
      <c r="M47" s="7">
        <f t="shared" si="9"/>
        <v>95.73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65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69</v>
      </c>
      <c r="D48" s="7">
        <f t="shared" si="9"/>
        <v>72</v>
      </c>
      <c r="E48" s="7">
        <f t="shared" si="9"/>
        <v>22</v>
      </c>
      <c r="F48" s="7">
        <f t="shared" si="9"/>
        <v>23</v>
      </c>
      <c r="G48" s="7">
        <f t="shared" si="9"/>
        <v>45</v>
      </c>
      <c r="H48" s="7">
        <f t="shared" si="9"/>
        <v>27</v>
      </c>
      <c r="I48" s="7">
        <f t="shared" si="9"/>
        <v>23</v>
      </c>
      <c r="J48" s="7">
        <f t="shared" si="9"/>
        <v>50</v>
      </c>
      <c r="K48" s="7">
        <f t="shared" si="9"/>
        <v>81.48</v>
      </c>
      <c r="L48" s="7">
        <f t="shared" si="9"/>
        <v>100</v>
      </c>
      <c r="M48" s="7">
        <f t="shared" si="9"/>
        <v>90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65">
        <f t="shared" si="9"/>
        <v>4</v>
      </c>
      <c r="B49" s="7" t="str">
        <f t="shared" si="9"/>
        <v>4) คณะวิทยาการจัดการ</v>
      </c>
      <c r="C49" s="7" t="s">
        <v>70</v>
      </c>
      <c r="D49" s="7">
        <f t="shared" si="9"/>
        <v>72</v>
      </c>
      <c r="E49" s="7">
        <f t="shared" si="9"/>
        <v>34</v>
      </c>
      <c r="F49" s="7">
        <f t="shared" si="9"/>
        <v>25</v>
      </c>
      <c r="G49" s="7">
        <f t="shared" si="9"/>
        <v>59</v>
      </c>
      <c r="H49" s="7">
        <f t="shared" si="9"/>
        <v>35</v>
      </c>
      <c r="I49" s="7">
        <f t="shared" si="9"/>
        <v>25</v>
      </c>
      <c r="J49" s="7">
        <f t="shared" si="9"/>
        <v>60</v>
      </c>
      <c r="K49" s="7">
        <f t="shared" si="9"/>
        <v>97.14</v>
      </c>
      <c r="L49" s="7">
        <f t="shared" si="9"/>
        <v>100</v>
      </c>
      <c r="M49" s="7">
        <f t="shared" si="9"/>
        <v>98.33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65">
        <f t="shared" si="9"/>
        <v>5</v>
      </c>
      <c r="B50" s="7" t="str">
        <f t="shared" si="9"/>
        <v>5) คณะเทคโนโลยีอุตสาหกรรม</v>
      </c>
      <c r="C50" s="7" t="s">
        <v>71</v>
      </c>
      <c r="D50" s="7">
        <f t="shared" si="9"/>
        <v>72</v>
      </c>
      <c r="E50" s="7">
        <f t="shared" si="9"/>
        <v>19</v>
      </c>
      <c r="F50" s="7">
        <f t="shared" si="9"/>
        <v>13</v>
      </c>
      <c r="G50" s="7">
        <f t="shared" si="9"/>
        <v>32</v>
      </c>
      <c r="H50" s="7">
        <f t="shared" si="9"/>
        <v>33</v>
      </c>
      <c r="I50" s="7">
        <f t="shared" si="9"/>
        <v>15</v>
      </c>
      <c r="J50" s="7">
        <f t="shared" si="9"/>
        <v>48</v>
      </c>
      <c r="K50" s="7">
        <f t="shared" si="9"/>
        <v>57.58</v>
      </c>
      <c r="L50" s="7">
        <f t="shared" si="9"/>
        <v>86.67</v>
      </c>
      <c r="M50" s="7">
        <f t="shared" si="9"/>
        <v>66.67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65">
        <f t="shared" si="9"/>
        <v>6</v>
      </c>
      <c r="B51" s="7" t="str">
        <f t="shared" si="9"/>
        <v>6) คณะศิลปกรรมศาสตร์</v>
      </c>
      <c r="C51" s="7" t="s">
        <v>72</v>
      </c>
      <c r="D51" s="7">
        <f t="shared" si="9"/>
        <v>72</v>
      </c>
      <c r="E51" s="7">
        <f t="shared" si="9"/>
        <v>37</v>
      </c>
      <c r="F51" s="7">
        <f t="shared" si="9"/>
        <v>20</v>
      </c>
      <c r="G51" s="7">
        <f t="shared" si="9"/>
        <v>57</v>
      </c>
      <c r="H51" s="7">
        <f t="shared" si="9"/>
        <v>37</v>
      </c>
      <c r="I51" s="7">
        <f t="shared" si="9"/>
        <v>20</v>
      </c>
      <c r="J51" s="7">
        <f t="shared" si="9"/>
        <v>57</v>
      </c>
      <c r="K51" s="7">
        <f t="shared" si="9"/>
        <v>100</v>
      </c>
      <c r="L51" s="7">
        <f t="shared" si="9"/>
        <v>100</v>
      </c>
      <c r="M51" s="7">
        <f t="shared" si="9"/>
        <v>100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65">
        <f t="shared" si="9"/>
        <v>7</v>
      </c>
      <c r="B52" s="7" t="str">
        <f t="shared" si="9"/>
        <v>7)  บัณฑิตวิทยาลัย</v>
      </c>
      <c r="C52" s="7" t="s">
        <v>73</v>
      </c>
      <c r="D52" s="7">
        <f t="shared" si="9"/>
        <v>72</v>
      </c>
      <c r="E52" s="7">
        <f t="shared" si="9"/>
        <v>20</v>
      </c>
      <c r="F52" s="7">
        <f t="shared" si="9"/>
        <v>17</v>
      </c>
      <c r="G52" s="7">
        <f t="shared" si="9"/>
        <v>37</v>
      </c>
      <c r="H52" s="7">
        <f t="shared" si="9"/>
        <v>20</v>
      </c>
      <c r="I52" s="7">
        <f t="shared" si="9"/>
        <v>18</v>
      </c>
      <c r="J52" s="7">
        <f t="shared" si="9"/>
        <v>38</v>
      </c>
      <c r="K52" s="7">
        <f t="shared" si="9"/>
        <v>100</v>
      </c>
      <c r="L52" s="7">
        <f t="shared" si="9"/>
        <v>94.44</v>
      </c>
      <c r="M52" s="7">
        <f t="shared" si="9"/>
        <v>97.37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65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74</v>
      </c>
      <c r="D53" s="7">
        <f t="shared" si="9"/>
        <v>72</v>
      </c>
      <c r="E53" s="7">
        <f t="shared" si="9"/>
        <v>33</v>
      </c>
      <c r="F53" s="7">
        <f t="shared" si="9"/>
        <v>19</v>
      </c>
      <c r="G53" s="7">
        <f t="shared" si="9"/>
        <v>52</v>
      </c>
      <c r="H53" s="7">
        <f t="shared" si="9"/>
        <v>33</v>
      </c>
      <c r="I53" s="7">
        <f t="shared" si="9"/>
        <v>19</v>
      </c>
      <c r="J53" s="7">
        <f t="shared" si="9"/>
        <v>52</v>
      </c>
      <c r="K53" s="7">
        <f t="shared" si="9"/>
        <v>100</v>
      </c>
      <c r="L53" s="7">
        <f t="shared" si="9"/>
        <v>100</v>
      </c>
      <c r="M53" s="7">
        <f t="shared" si="9"/>
        <v>100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65">
        <f t="shared" si="9"/>
        <v>9</v>
      </c>
      <c r="B54" s="7" t="str">
        <f t="shared" si="9"/>
        <v>9)  วิทยาลัยพยาบาลและสุขภาพ</v>
      </c>
      <c r="C54" s="7" t="s">
        <v>75</v>
      </c>
      <c r="D54" s="7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33</v>
      </c>
      <c r="I54" s="7">
        <f t="shared" si="9"/>
        <v>13</v>
      </c>
      <c r="J54" s="7">
        <f t="shared" si="9"/>
        <v>46</v>
      </c>
      <c r="K54" s="7">
        <f t="shared" si="9"/>
        <v>84.85</v>
      </c>
      <c r="L54" s="7">
        <f t="shared" si="9"/>
        <v>61.54</v>
      </c>
      <c r="M54" s="7">
        <f t="shared" si="9"/>
        <v>78.260000000000005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65">
        <f t="shared" si="9"/>
        <v>10</v>
      </c>
      <c r="B55" s="7" t="str">
        <f t="shared" si="9"/>
        <v>10) วิทยาลัยสหเวชศาสตร์</v>
      </c>
      <c r="C55" s="7" t="s">
        <v>76</v>
      </c>
      <c r="D55" s="7">
        <f t="shared" si="9"/>
        <v>72</v>
      </c>
      <c r="E55" s="7">
        <f t="shared" si="9"/>
        <v>26</v>
      </c>
      <c r="F55" s="7">
        <f t="shared" si="9"/>
        <v>17</v>
      </c>
      <c r="G55" s="7">
        <f t="shared" si="9"/>
        <v>43</v>
      </c>
      <c r="H55" s="7">
        <f t="shared" si="9"/>
        <v>28</v>
      </c>
      <c r="I55" s="7">
        <f t="shared" si="9"/>
        <v>17</v>
      </c>
      <c r="J55" s="7">
        <f t="shared" si="9"/>
        <v>45</v>
      </c>
      <c r="K55" s="7">
        <f t="shared" si="9"/>
        <v>92.86</v>
      </c>
      <c r="L55" s="7">
        <f t="shared" si="9"/>
        <v>100</v>
      </c>
      <c r="M55" s="7">
        <f t="shared" si="9"/>
        <v>95.56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65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77</v>
      </c>
      <c r="D56" s="7">
        <f t="shared" si="9"/>
        <v>72</v>
      </c>
      <c r="E56" s="7">
        <f t="shared" si="9"/>
        <v>43</v>
      </c>
      <c r="F56" s="7">
        <f t="shared" si="9"/>
        <v>23</v>
      </c>
      <c r="G56" s="7">
        <f t="shared" si="9"/>
        <v>66</v>
      </c>
      <c r="H56" s="7">
        <f t="shared" si="9"/>
        <v>50</v>
      </c>
      <c r="I56" s="7">
        <f t="shared" si="9"/>
        <v>29</v>
      </c>
      <c r="J56" s="7">
        <f t="shared" si="9"/>
        <v>79</v>
      </c>
      <c r="K56" s="7">
        <f t="shared" si="9"/>
        <v>86</v>
      </c>
      <c r="L56" s="7">
        <f t="shared" si="9"/>
        <v>79.31</v>
      </c>
      <c r="M56" s="7">
        <f t="shared" si="9"/>
        <v>83.54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65">
        <f t="shared" si="9"/>
        <v>12</v>
      </c>
      <c r="B57" s="7" t="str">
        <f t="shared" si="9"/>
        <v>12) วิทยาลัยสถาปัตยกรรมศาสตร์</v>
      </c>
      <c r="C57" s="7" t="s">
        <v>78</v>
      </c>
      <c r="D57" s="7">
        <f t="shared" si="9"/>
        <v>72</v>
      </c>
      <c r="E57" s="7">
        <f t="shared" si="9"/>
        <v>6</v>
      </c>
      <c r="F57" s="7">
        <f t="shared" si="9"/>
        <v>4</v>
      </c>
      <c r="G57" s="7">
        <f t="shared" si="9"/>
        <v>10</v>
      </c>
      <c r="H57" s="7">
        <f t="shared" si="9"/>
        <v>6</v>
      </c>
      <c r="I57" s="7">
        <f t="shared" si="9"/>
        <v>4</v>
      </c>
      <c r="J57" s="7">
        <f t="shared" si="9"/>
        <v>10</v>
      </c>
      <c r="K57" s="7">
        <f t="shared" si="9"/>
        <v>100</v>
      </c>
      <c r="L57" s="7">
        <f t="shared" si="9"/>
        <v>100</v>
      </c>
      <c r="M57" s="7">
        <f t="shared" si="9"/>
        <v>100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65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79</v>
      </c>
      <c r="D58" s="7">
        <f t="shared" si="9"/>
        <v>72</v>
      </c>
      <c r="E58" s="7">
        <f t="shared" si="9"/>
        <v>33</v>
      </c>
      <c r="F58" s="7">
        <f t="shared" si="9"/>
        <v>12</v>
      </c>
      <c r="G58" s="7">
        <f t="shared" si="9"/>
        <v>45</v>
      </c>
      <c r="H58" s="7">
        <f t="shared" si="9"/>
        <v>33</v>
      </c>
      <c r="I58" s="7">
        <f t="shared" si="9"/>
        <v>12</v>
      </c>
      <c r="J58" s="7">
        <f t="shared" si="9"/>
        <v>45</v>
      </c>
      <c r="K58" s="7">
        <f t="shared" si="9"/>
        <v>100</v>
      </c>
      <c r="L58" s="7">
        <f t="shared" si="9"/>
        <v>100</v>
      </c>
      <c r="M58" s="7">
        <f t="shared" si="9"/>
        <v>100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65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80</v>
      </c>
      <c r="D59" s="7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43</v>
      </c>
      <c r="I59" s="7">
        <f t="shared" si="9"/>
        <v>18</v>
      </c>
      <c r="J59" s="7">
        <f t="shared" si="9"/>
        <v>61</v>
      </c>
      <c r="K59" s="7">
        <f t="shared" si="9"/>
        <v>100</v>
      </c>
      <c r="L59" s="7">
        <f t="shared" si="9"/>
        <v>72.22</v>
      </c>
      <c r="M59" s="7">
        <f t="shared" si="9"/>
        <v>91.8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65">
        <f t="shared" si="9"/>
        <v>15</v>
      </c>
      <c r="B60" s="7" t="str">
        <f t="shared" si="9"/>
        <v>15) วิทยาลัยนิเทศศาสตร์</v>
      </c>
      <c r="C60" s="7" t="s">
        <v>81</v>
      </c>
      <c r="D60" s="7">
        <f t="shared" si="9"/>
        <v>72</v>
      </c>
      <c r="E60" s="7">
        <f t="shared" si="9"/>
        <v>15</v>
      </c>
      <c r="F60" s="7">
        <f t="shared" si="9"/>
        <v>6</v>
      </c>
      <c r="G60" s="7">
        <f t="shared" si="9"/>
        <v>21</v>
      </c>
      <c r="H60" s="7">
        <f t="shared" si="9"/>
        <v>36</v>
      </c>
      <c r="I60" s="7">
        <f t="shared" si="9"/>
        <v>12</v>
      </c>
      <c r="J60" s="7">
        <f t="shared" si="9"/>
        <v>48</v>
      </c>
      <c r="K60" s="7">
        <f t="shared" si="9"/>
        <v>41.67</v>
      </c>
      <c r="L60" s="7">
        <f t="shared" si="9"/>
        <v>50</v>
      </c>
      <c r="M60" s="7">
        <f t="shared" si="9"/>
        <v>43.75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65">
        <f t="shared" ref="A61:M75" si="10">A21</f>
        <v>16</v>
      </c>
      <c r="B61" s="7" t="str">
        <f t="shared" si="10"/>
        <v>16) ศูนย์การศึกษา จ. อุดรธานี</v>
      </c>
      <c r="C61" s="7" t="s">
        <v>82</v>
      </c>
      <c r="D61" s="7">
        <f t="shared" si="10"/>
        <v>72</v>
      </c>
      <c r="E61" s="7">
        <f t="shared" si="10"/>
        <v>18</v>
      </c>
      <c r="F61" s="7">
        <f t="shared" si="10"/>
        <v>12</v>
      </c>
      <c r="G61" s="7">
        <f t="shared" si="10"/>
        <v>30</v>
      </c>
      <c r="H61" s="7">
        <f t="shared" si="10"/>
        <v>18</v>
      </c>
      <c r="I61" s="7">
        <f t="shared" si="10"/>
        <v>12</v>
      </c>
      <c r="J61" s="7">
        <f t="shared" si="10"/>
        <v>30</v>
      </c>
      <c r="K61" s="7">
        <f t="shared" si="10"/>
        <v>100</v>
      </c>
      <c r="L61" s="7">
        <f t="shared" si="10"/>
        <v>100</v>
      </c>
      <c r="M61" s="7">
        <f t="shared" si="10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65">
        <f t="shared" si="10"/>
        <v>17</v>
      </c>
      <c r="B62" s="7" t="str">
        <f t="shared" si="10"/>
        <v>17) สำนักงานอธิการบดี</v>
      </c>
      <c r="C62" s="7" t="s">
        <v>83</v>
      </c>
      <c r="D62" s="7">
        <f t="shared" si="10"/>
        <v>72</v>
      </c>
      <c r="E62" s="7">
        <f t="shared" si="10"/>
        <v>0</v>
      </c>
      <c r="F62" s="7">
        <f t="shared" si="10"/>
        <v>144</v>
      </c>
      <c r="G62" s="7">
        <f t="shared" si="10"/>
        <v>144</v>
      </c>
      <c r="H62" s="7">
        <f t="shared" si="10"/>
        <v>0</v>
      </c>
      <c r="I62" s="7">
        <f t="shared" si="10"/>
        <v>148</v>
      </c>
      <c r="J62" s="7">
        <f t="shared" si="10"/>
        <v>148</v>
      </c>
      <c r="K62" s="7">
        <f t="shared" si="10"/>
        <v>0</v>
      </c>
      <c r="L62" s="7">
        <f t="shared" si="10"/>
        <v>97.3</v>
      </c>
      <c r="M62" s="7">
        <f t="shared" si="10"/>
        <v>97.3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65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84</v>
      </c>
      <c r="D63" s="7">
        <f t="shared" si="10"/>
        <v>72</v>
      </c>
      <c r="E63" s="7">
        <f t="shared" si="10"/>
        <v>0</v>
      </c>
      <c r="F63" s="7">
        <f t="shared" si="10"/>
        <v>33</v>
      </c>
      <c r="G63" s="7">
        <f t="shared" si="10"/>
        <v>33</v>
      </c>
      <c r="H63" s="7">
        <f t="shared" si="10"/>
        <v>0</v>
      </c>
      <c r="I63" s="7">
        <f t="shared" si="10"/>
        <v>33</v>
      </c>
      <c r="J63" s="7">
        <f t="shared" si="10"/>
        <v>33</v>
      </c>
      <c r="K63" s="7">
        <f t="shared" si="10"/>
        <v>0</v>
      </c>
      <c r="L63" s="7">
        <f t="shared" si="10"/>
        <v>100</v>
      </c>
      <c r="M63" s="7">
        <f t="shared" si="10"/>
        <v>100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65">
        <f t="shared" si="10"/>
        <v>19</v>
      </c>
      <c r="B64" s="7" t="str">
        <f t="shared" si="10"/>
        <v>19) สำนักศิลปะและวัฒนธรรม</v>
      </c>
      <c r="C64" s="7" t="s">
        <v>85</v>
      </c>
      <c r="D64" s="7">
        <f t="shared" si="10"/>
        <v>72</v>
      </c>
      <c r="E64" s="7">
        <f t="shared" si="10"/>
        <v>0</v>
      </c>
      <c r="F64" s="7">
        <f t="shared" si="10"/>
        <v>10</v>
      </c>
      <c r="G64" s="7">
        <f t="shared" si="10"/>
        <v>10</v>
      </c>
      <c r="H64" s="7">
        <f t="shared" si="10"/>
        <v>0</v>
      </c>
      <c r="I64" s="7">
        <f t="shared" si="10"/>
        <v>10</v>
      </c>
      <c r="J64" s="7">
        <f t="shared" si="10"/>
        <v>10</v>
      </c>
      <c r="K64" s="7">
        <f t="shared" si="10"/>
        <v>0</v>
      </c>
      <c r="L64" s="7">
        <f t="shared" si="10"/>
        <v>100</v>
      </c>
      <c r="M64" s="7">
        <f t="shared" si="10"/>
        <v>100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65">
        <f t="shared" si="10"/>
        <v>20</v>
      </c>
      <c r="B65" s="7" t="str">
        <f t="shared" si="10"/>
        <v>20) สถาบันวิจัยและพัฒนา</v>
      </c>
      <c r="C65" s="7" t="s">
        <v>86</v>
      </c>
      <c r="D65" s="7">
        <f t="shared" si="10"/>
        <v>72</v>
      </c>
      <c r="E65" s="7">
        <f t="shared" si="10"/>
        <v>0</v>
      </c>
      <c r="F65" s="7">
        <f t="shared" si="10"/>
        <v>16</v>
      </c>
      <c r="G65" s="7">
        <f t="shared" si="10"/>
        <v>16</v>
      </c>
      <c r="H65" s="7">
        <f t="shared" si="10"/>
        <v>0</v>
      </c>
      <c r="I65" s="7">
        <f t="shared" si="10"/>
        <v>16</v>
      </c>
      <c r="J65" s="7">
        <f t="shared" si="10"/>
        <v>16</v>
      </c>
      <c r="K65" s="7">
        <f t="shared" si="10"/>
        <v>0</v>
      </c>
      <c r="L65" s="7">
        <f t="shared" si="10"/>
        <v>100</v>
      </c>
      <c r="M65" s="7">
        <f t="shared" si="10"/>
        <v>100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65">
        <f t="shared" si="10"/>
        <v>21</v>
      </c>
      <c r="B66" s="7" t="str">
        <f t="shared" si="10"/>
        <v>21) สำนักวิชาการศึกษาทั่วไปฯ</v>
      </c>
      <c r="C66" s="7" t="s">
        <v>87</v>
      </c>
      <c r="D66" s="7">
        <f t="shared" si="10"/>
        <v>72</v>
      </c>
      <c r="E66" s="7">
        <f t="shared" si="10"/>
        <v>0</v>
      </c>
      <c r="F66" s="7">
        <f t="shared" si="10"/>
        <v>27</v>
      </c>
      <c r="G66" s="7">
        <f t="shared" si="10"/>
        <v>27</v>
      </c>
      <c r="H66" s="7">
        <f t="shared" si="10"/>
        <v>0</v>
      </c>
      <c r="I66" s="7">
        <f t="shared" si="10"/>
        <v>27</v>
      </c>
      <c r="J66" s="7">
        <f t="shared" si="10"/>
        <v>27</v>
      </c>
      <c r="K66" s="7">
        <f t="shared" si="10"/>
        <v>0</v>
      </c>
      <c r="L66" s="7">
        <f t="shared" si="10"/>
        <v>100</v>
      </c>
      <c r="M66" s="7">
        <f t="shared" si="10"/>
        <v>100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65">
        <f t="shared" si="10"/>
        <v>22</v>
      </c>
      <c r="B67" s="7" t="str">
        <f t="shared" si="10"/>
        <v>22) สสสร.</v>
      </c>
      <c r="C67" s="7" t="s">
        <v>4</v>
      </c>
      <c r="D67" s="7">
        <f t="shared" si="10"/>
        <v>72</v>
      </c>
      <c r="E67" s="7">
        <f t="shared" si="10"/>
        <v>0</v>
      </c>
      <c r="F67" s="7">
        <f t="shared" si="10"/>
        <v>7</v>
      </c>
      <c r="G67" s="7">
        <f t="shared" si="10"/>
        <v>7</v>
      </c>
      <c r="H67" s="7">
        <f t="shared" si="10"/>
        <v>0</v>
      </c>
      <c r="I67" s="7">
        <f t="shared" si="10"/>
        <v>7</v>
      </c>
      <c r="J67" s="7">
        <f t="shared" si="10"/>
        <v>7</v>
      </c>
      <c r="K67" s="7">
        <f t="shared" si="10"/>
        <v>0</v>
      </c>
      <c r="L67" s="7">
        <f t="shared" si="10"/>
        <v>100</v>
      </c>
      <c r="M67" s="7">
        <f t="shared" si="10"/>
        <v>100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65">
        <f t="shared" si="10"/>
        <v>23</v>
      </c>
      <c r="B68" s="7" t="str">
        <f t="shared" si="10"/>
        <v>23) หน่วยงานตรวจสอบภายใน</v>
      </c>
      <c r="C68" s="7" t="s">
        <v>88</v>
      </c>
      <c r="D68" s="7">
        <f t="shared" si="10"/>
        <v>72</v>
      </c>
      <c r="E68" s="7">
        <f t="shared" si="10"/>
        <v>0</v>
      </c>
      <c r="F68" s="7">
        <f t="shared" si="10"/>
        <v>4</v>
      </c>
      <c r="G68" s="7">
        <f t="shared" si="10"/>
        <v>4</v>
      </c>
      <c r="H68" s="7">
        <f t="shared" si="10"/>
        <v>0</v>
      </c>
      <c r="I68" s="7">
        <f t="shared" si="10"/>
        <v>4</v>
      </c>
      <c r="J68" s="7">
        <f t="shared" si="10"/>
        <v>4</v>
      </c>
      <c r="K68" s="7">
        <f t="shared" si="10"/>
        <v>0</v>
      </c>
      <c r="L68" s="7">
        <f t="shared" si="10"/>
        <v>100</v>
      </c>
      <c r="M68" s="7">
        <f t="shared" si="10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65">
        <f t="shared" si="10"/>
        <v>24</v>
      </c>
      <c r="B69" s="7" t="str">
        <f t="shared" si="10"/>
        <v>24) สำนักทรัพย์สินและรายได้</v>
      </c>
      <c r="D69" s="7">
        <f t="shared" si="10"/>
        <v>72</v>
      </c>
      <c r="E69" s="7">
        <f t="shared" si="10"/>
        <v>0</v>
      </c>
      <c r="F69" s="7">
        <f t="shared" si="10"/>
        <v>20</v>
      </c>
      <c r="G69" s="7">
        <f t="shared" si="10"/>
        <v>20</v>
      </c>
      <c r="H69" s="7">
        <f t="shared" si="10"/>
        <v>0</v>
      </c>
      <c r="I69" s="7">
        <f t="shared" si="10"/>
        <v>20</v>
      </c>
      <c r="J69" s="7">
        <f t="shared" si="10"/>
        <v>20</v>
      </c>
      <c r="K69" s="7">
        <f t="shared" si="10"/>
        <v>0</v>
      </c>
      <c r="L69" s="7">
        <f t="shared" si="10"/>
        <v>100</v>
      </c>
      <c r="M69" s="7">
        <f t="shared" si="10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65">
        <f t="shared" si="10"/>
        <v>25</v>
      </c>
      <c r="B70" s="7" t="str">
        <f t="shared" si="10"/>
        <v>25) โรงเรียนสาธิต</v>
      </c>
      <c r="C70" s="7" t="s">
        <v>36</v>
      </c>
      <c r="D70" s="7">
        <f t="shared" si="10"/>
        <v>45</v>
      </c>
      <c r="E70" s="7">
        <f t="shared" si="10"/>
        <v>39</v>
      </c>
      <c r="F70" s="7">
        <f t="shared" si="10"/>
        <v>18</v>
      </c>
      <c r="G70" s="7">
        <f t="shared" si="10"/>
        <v>57</v>
      </c>
      <c r="H70" s="7">
        <f t="shared" si="10"/>
        <v>39</v>
      </c>
      <c r="I70" s="7">
        <f t="shared" si="10"/>
        <v>18</v>
      </c>
      <c r="J70" s="7">
        <f t="shared" si="10"/>
        <v>57</v>
      </c>
      <c r="K70" s="7">
        <f t="shared" si="10"/>
        <v>100</v>
      </c>
      <c r="L70" s="7">
        <f t="shared" si="10"/>
        <v>100</v>
      </c>
      <c r="M70" s="7">
        <f t="shared" si="10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65">
        <f t="shared" si="10"/>
        <v>26</v>
      </c>
      <c r="B71" s="7" t="str">
        <f t="shared" si="10"/>
        <v>26) วิทยาเขตนครปฐม</v>
      </c>
      <c r="C71" s="7" t="s">
        <v>89</v>
      </c>
      <c r="D71" s="7">
        <f t="shared" si="10"/>
        <v>72</v>
      </c>
      <c r="E71" s="7">
        <f t="shared" si="10"/>
        <v>0</v>
      </c>
      <c r="F71" s="7">
        <f t="shared" si="10"/>
        <v>27</v>
      </c>
      <c r="G71" s="7">
        <f t="shared" si="10"/>
        <v>27</v>
      </c>
      <c r="H71" s="7">
        <f t="shared" si="10"/>
        <v>0</v>
      </c>
      <c r="I71" s="7">
        <f t="shared" si="10"/>
        <v>36</v>
      </c>
      <c r="J71" s="7">
        <f t="shared" si="10"/>
        <v>36</v>
      </c>
      <c r="K71" s="7">
        <f t="shared" si="10"/>
        <v>0</v>
      </c>
      <c r="L71" s="7">
        <f t="shared" si="10"/>
        <v>75</v>
      </c>
      <c r="M71" s="7">
        <f t="shared" si="10"/>
        <v>75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65">
        <f t="shared" si="10"/>
        <v>27</v>
      </c>
      <c r="B72" s="7" t="str">
        <f t="shared" si="10"/>
        <v>27) ศูนย์การศึกษา จ. สุมทรสงคราม</v>
      </c>
      <c r="C72" s="7" t="s">
        <v>90</v>
      </c>
      <c r="D72" s="7">
        <f t="shared" si="10"/>
        <v>72</v>
      </c>
      <c r="E72" s="7">
        <f t="shared" si="10"/>
        <v>0</v>
      </c>
      <c r="F72" s="7">
        <f t="shared" si="10"/>
        <v>7</v>
      </c>
      <c r="G72" s="7">
        <f t="shared" si="10"/>
        <v>7</v>
      </c>
      <c r="H72" s="7">
        <f t="shared" si="10"/>
        <v>0</v>
      </c>
      <c r="I72" s="7">
        <f t="shared" si="10"/>
        <v>7</v>
      </c>
      <c r="J72" s="7">
        <f t="shared" si="10"/>
        <v>7</v>
      </c>
      <c r="K72" s="7">
        <f t="shared" si="10"/>
        <v>0</v>
      </c>
      <c r="L72" s="7">
        <f t="shared" si="10"/>
        <v>100</v>
      </c>
      <c r="M72" s="7">
        <f t="shared" si="10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65">
        <f t="shared" si="10"/>
        <v>28</v>
      </c>
      <c r="B73" s="7" t="str">
        <f t="shared" si="10"/>
        <v>28) ศูนย์การศึกษา จ. ระนอง</v>
      </c>
      <c r="C73" s="7" t="s">
        <v>91</v>
      </c>
      <c r="D73" s="7">
        <f t="shared" si="10"/>
        <v>72</v>
      </c>
      <c r="E73" s="7">
        <f t="shared" si="10"/>
        <v>0</v>
      </c>
      <c r="F73" s="7">
        <f t="shared" si="10"/>
        <v>1</v>
      </c>
      <c r="G73" s="7">
        <f t="shared" si="10"/>
        <v>1</v>
      </c>
      <c r="H73" s="7">
        <f t="shared" si="10"/>
        <v>0</v>
      </c>
      <c r="I73" s="7">
        <f t="shared" si="10"/>
        <v>1</v>
      </c>
      <c r="J73" s="7">
        <f t="shared" si="10"/>
        <v>1</v>
      </c>
      <c r="K73" s="7">
        <f t="shared" si="10"/>
        <v>0</v>
      </c>
      <c r="L73" s="7">
        <f t="shared" si="10"/>
        <v>100</v>
      </c>
      <c r="M73" s="7">
        <f t="shared" si="10"/>
        <v>100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65">
        <f t="shared" si="10"/>
        <v>29</v>
      </c>
      <c r="B74" s="7" t="str">
        <f t="shared" si="10"/>
        <v>29) ศูนย์แห่งความเป็นเลิศในการดูแลผู้สูงอายุ</v>
      </c>
      <c r="C74" s="7" t="s">
        <v>92</v>
      </c>
      <c r="D74" s="7">
        <f t="shared" si="10"/>
        <v>72</v>
      </c>
      <c r="E74" s="7">
        <f t="shared" si="10"/>
        <v>0</v>
      </c>
      <c r="F74" s="7">
        <f t="shared" si="10"/>
        <v>13</v>
      </c>
      <c r="G74" s="7">
        <f t="shared" si="10"/>
        <v>13</v>
      </c>
      <c r="H74" s="7">
        <f t="shared" si="10"/>
        <v>0</v>
      </c>
      <c r="I74" s="7">
        <f t="shared" si="10"/>
        <v>13</v>
      </c>
      <c r="J74" s="7">
        <f t="shared" si="10"/>
        <v>13</v>
      </c>
      <c r="K74" s="7">
        <f t="shared" si="10"/>
        <v>0</v>
      </c>
      <c r="L74" s="7">
        <f t="shared" si="10"/>
        <v>100</v>
      </c>
      <c r="M74" s="7">
        <f t="shared" si="10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65" t="str">
        <f t="shared" si="10"/>
        <v>ระดับมหาวิทยาลัย</v>
      </c>
      <c r="B75" s="7">
        <f t="shared" si="10"/>
        <v>0</v>
      </c>
      <c r="C75" s="7" t="s">
        <v>93</v>
      </c>
      <c r="D75" s="7">
        <f t="shared" si="10"/>
        <v>72</v>
      </c>
      <c r="E75" s="7">
        <f t="shared" si="10"/>
        <v>537</v>
      </c>
      <c r="F75" s="7">
        <f t="shared" si="10"/>
        <v>585</v>
      </c>
      <c r="G75" s="7">
        <f t="shared" si="10"/>
        <v>1122</v>
      </c>
      <c r="H75" s="7">
        <f t="shared" si="10"/>
        <v>596</v>
      </c>
      <c r="I75" s="7">
        <f t="shared" si="10"/>
        <v>624</v>
      </c>
      <c r="J75" s="7">
        <f t="shared" si="10"/>
        <v>1220</v>
      </c>
      <c r="K75" s="7">
        <f t="shared" si="10"/>
        <v>90.1</v>
      </c>
      <c r="L75" s="7">
        <f t="shared" si="10"/>
        <v>93.75</v>
      </c>
      <c r="M75" s="7">
        <f t="shared" si="10"/>
        <v>91.97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6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6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6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6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6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6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6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6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6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6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6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6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6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6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6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6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6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6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6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6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6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6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6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6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6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6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6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6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6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6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6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6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6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6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6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6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6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6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6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6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6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6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6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6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6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6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6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6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6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6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6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6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6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6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6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6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6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6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6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6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6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6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6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6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6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6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6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6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6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6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6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6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6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6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6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6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6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4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4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4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4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4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4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4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4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4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4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4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4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4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4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4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4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4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4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4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4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4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4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4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4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4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4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4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4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4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4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4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4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4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4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4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4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4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4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4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4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4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4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4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4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4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4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4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4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4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4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4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4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4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4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4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4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4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4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4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4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4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4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4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4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4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4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4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4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4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4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4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4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4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4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4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4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4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4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4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4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4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4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4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4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4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4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4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4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4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4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4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4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4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4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4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4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4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4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4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4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4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4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4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4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4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4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4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4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4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4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4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4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4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4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4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4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4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4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4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4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4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4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4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4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4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4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4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4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4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4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4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4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4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4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4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4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4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4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4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4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4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4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4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4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4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4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4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4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4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4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4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4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4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4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4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4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4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4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4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4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4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4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4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4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4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4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4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4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4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4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4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4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4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4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4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4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4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4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4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4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4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4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4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4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4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4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4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4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4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4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4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4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4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4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4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4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4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4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4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4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4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4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4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4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4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4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4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4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4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4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4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4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4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4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4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4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4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4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4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4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4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4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4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4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4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4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4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4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4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4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4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4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4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4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4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4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4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4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4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4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4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4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4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4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4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4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4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4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4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4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4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4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4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4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4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4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4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4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4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4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4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4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4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4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4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4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4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4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4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4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4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4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4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4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4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4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4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4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4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4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4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4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4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4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4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4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4"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4"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4"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4"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4"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4"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4"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4"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4"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4"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4"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4"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4"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4"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4"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4"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4"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4"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4"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4"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4"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4"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4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4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4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4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4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4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4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4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4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4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4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4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4"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4"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4"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4"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4"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4"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4"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4"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4"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4"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4"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4"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4"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4"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4"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4"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4"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4"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4"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4"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4"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4"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4"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4"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4"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4"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4"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4"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4"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4"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4"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4"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4"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4"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4"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4"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4"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4"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4"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4"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4"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4"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4"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4"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4"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4"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4"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4"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4"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4"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4"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4"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4"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4"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4"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4"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4"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4"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4"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4"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4"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4"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4"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4"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4"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4"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4"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4"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4"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4"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4"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4"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4"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4"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4"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4"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4"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4"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4"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4"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4"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4"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4"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4"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4"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4"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4"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4"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4"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4"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4"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4"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4"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4"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4"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4"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4"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4"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4"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4"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4"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4"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4"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4"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4"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4"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4"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4"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4"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4"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4"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4"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4"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4"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4"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4"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4"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4"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4"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4"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4"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4"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4"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4"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4"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4"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4"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4"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4"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4"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4"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4"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4"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4"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4"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4"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4"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4"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4"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4"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4"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4"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4"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4"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4"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4"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4"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4"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4"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4"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4"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4"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4"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4"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4"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4"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4"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4"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4"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4"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4"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4"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4"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4"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4"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4"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4"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4"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4"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4"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4"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4"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4"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4"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4"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4"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4"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4"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4"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4"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4"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4"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4"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4"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4"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4"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4"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4"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4"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4"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4"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4"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4"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4"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4"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4"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4"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4"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4"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4"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4"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4"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4"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4"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4"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4"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4"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4"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4"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4"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4"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4"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4"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4"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4"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4"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4"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4"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4"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4"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4"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4"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4"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4"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4"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4"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4"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4"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4"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4"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4"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4"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4"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4"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4"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4"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4"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4"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4"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4"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4"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4"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4"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4"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4"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4"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4"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4"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4"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4"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4"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4"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4"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4"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4"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4"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4"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4"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4"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4"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4"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4"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4"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4"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4"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4"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4"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4"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4"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4"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4"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4"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4"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4"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4"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4"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4"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4"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4"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4"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4"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4"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4"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4"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4"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4"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4"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4"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4"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4"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4"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4"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4"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4"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4"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4"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4"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4"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4"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4"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4"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4"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4"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4"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4"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4"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4"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4"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4"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4"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4"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4"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4"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4"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4"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4"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4"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4"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4"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4"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4"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4"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4"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4"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4"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4"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4"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4"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4"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4"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4"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4"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4"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4"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4"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4"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4"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4"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4"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4"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4"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4"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4"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4"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4"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4"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4"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4"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4"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4"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4"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4"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4"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4"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4"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4"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4"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4"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4"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4"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4"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4"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4"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4"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4"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4"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4"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4"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4"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4"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4"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4"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4"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4"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4"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4"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4"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4"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4"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4"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4"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4"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4"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4"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4"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4"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4"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4"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4"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4"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4"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4"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4"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4"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4"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4"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4"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4"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4"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4"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4"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2:43" ht="24" customHeight="1" x14ac:dyDescent="0.4"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2:43" ht="24" customHeight="1" x14ac:dyDescent="0.4"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2:43" ht="24" customHeight="1" x14ac:dyDescent="0.4"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N2:Q2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2022-04-12T03:24:30Z</dcterms:created>
  <dcterms:modified xsi:type="dcterms:W3CDTF">2022-04-12T03:24:39Z</dcterms:modified>
</cp:coreProperties>
</file>