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6.1" sheetId="1" r:id="rId1"/>
    <sheet name="รายละเอียด 2.6.1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2.6.1'!$A$5:$AV$5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0" i="2" l="1"/>
  <c r="D210" i="2"/>
  <c r="F210" i="2" s="1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H82" i="1"/>
  <c r="F82" i="1"/>
  <c r="E82" i="1"/>
  <c r="D82" i="1"/>
  <c r="B82" i="1"/>
  <c r="H81" i="1"/>
  <c r="F81" i="1"/>
  <c r="E81" i="1"/>
  <c r="D81" i="1"/>
  <c r="B81" i="1"/>
  <c r="H80" i="1"/>
  <c r="G80" i="1"/>
  <c r="F80" i="1"/>
  <c r="E80" i="1"/>
  <c r="D80" i="1"/>
  <c r="B80" i="1"/>
  <c r="H79" i="1"/>
  <c r="F79" i="1"/>
  <c r="E79" i="1"/>
  <c r="D79" i="1"/>
  <c r="B79" i="1"/>
  <c r="H78" i="1"/>
  <c r="F78" i="1"/>
  <c r="E78" i="1"/>
  <c r="D78" i="1"/>
  <c r="B78" i="1"/>
  <c r="H77" i="1"/>
  <c r="F77" i="1"/>
  <c r="E77" i="1"/>
  <c r="D77" i="1"/>
  <c r="B77" i="1"/>
  <c r="H76" i="1"/>
  <c r="F76" i="1"/>
  <c r="E76" i="1"/>
  <c r="D76" i="1"/>
  <c r="B76" i="1"/>
  <c r="H75" i="1"/>
  <c r="F75" i="1"/>
  <c r="E75" i="1"/>
  <c r="D75" i="1"/>
  <c r="B75" i="1"/>
  <c r="H74" i="1"/>
  <c r="F74" i="1"/>
  <c r="E74" i="1"/>
  <c r="D74" i="1"/>
  <c r="B74" i="1"/>
  <c r="H73" i="1"/>
  <c r="F73" i="1"/>
  <c r="E73" i="1"/>
  <c r="D73" i="1"/>
  <c r="B73" i="1"/>
  <c r="H72" i="1"/>
  <c r="G72" i="1"/>
  <c r="F72" i="1"/>
  <c r="E72" i="1"/>
  <c r="D72" i="1"/>
  <c r="B72" i="1"/>
  <c r="F68" i="1"/>
  <c r="D68" i="1"/>
  <c r="H67" i="1"/>
  <c r="F67" i="1"/>
  <c r="E67" i="1"/>
  <c r="D67" i="1"/>
  <c r="B67" i="1"/>
  <c r="A67" i="1"/>
  <c r="H66" i="1"/>
  <c r="G66" i="1"/>
  <c r="F66" i="1"/>
  <c r="E66" i="1"/>
  <c r="D66" i="1"/>
  <c r="B66" i="1"/>
  <c r="A66" i="1"/>
  <c r="H65" i="1"/>
  <c r="F65" i="1"/>
  <c r="E65" i="1"/>
  <c r="D65" i="1"/>
  <c r="B65" i="1"/>
  <c r="A65" i="1"/>
  <c r="H64" i="1"/>
  <c r="G64" i="1"/>
  <c r="F64" i="1"/>
  <c r="E64" i="1"/>
  <c r="D64" i="1"/>
  <c r="B64" i="1"/>
  <c r="A64" i="1"/>
  <c r="H63" i="1"/>
  <c r="F63" i="1"/>
  <c r="E63" i="1"/>
  <c r="D63" i="1"/>
  <c r="B63" i="1"/>
  <c r="A63" i="1"/>
  <c r="H62" i="1"/>
  <c r="G62" i="1"/>
  <c r="F62" i="1"/>
  <c r="E62" i="1"/>
  <c r="D62" i="1"/>
  <c r="B62" i="1"/>
  <c r="A62" i="1"/>
  <c r="H61" i="1"/>
  <c r="F61" i="1"/>
  <c r="E61" i="1"/>
  <c r="D61" i="1"/>
  <c r="B61" i="1"/>
  <c r="A61" i="1"/>
  <c r="H60" i="1"/>
  <c r="G60" i="1"/>
  <c r="F60" i="1"/>
  <c r="E60" i="1"/>
  <c r="D60" i="1"/>
  <c r="B60" i="1"/>
  <c r="A60" i="1"/>
  <c r="H59" i="1"/>
  <c r="F59" i="1"/>
  <c r="E59" i="1"/>
  <c r="D59" i="1"/>
  <c r="B59" i="1"/>
  <c r="A59" i="1"/>
  <c r="H58" i="1"/>
  <c r="G58" i="1"/>
  <c r="F58" i="1"/>
  <c r="E58" i="1"/>
  <c r="D58" i="1"/>
  <c r="B58" i="1"/>
  <c r="A58" i="1"/>
  <c r="H57" i="1"/>
  <c r="F57" i="1"/>
  <c r="E57" i="1"/>
  <c r="D57" i="1"/>
  <c r="B57" i="1"/>
  <c r="A57" i="1"/>
  <c r="H56" i="1"/>
  <c r="G56" i="1"/>
  <c r="F56" i="1"/>
  <c r="E56" i="1"/>
  <c r="D56" i="1"/>
  <c r="B56" i="1"/>
  <c r="A56" i="1"/>
  <c r="H55" i="1"/>
  <c r="F55" i="1"/>
  <c r="E55" i="1"/>
  <c r="D55" i="1"/>
  <c r="B55" i="1"/>
  <c r="A55" i="1"/>
  <c r="H54" i="1"/>
  <c r="G54" i="1"/>
  <c r="F54" i="1"/>
  <c r="E54" i="1"/>
  <c r="D54" i="1"/>
  <c r="B54" i="1"/>
  <c r="A54" i="1"/>
  <c r="H53" i="1"/>
  <c r="F53" i="1"/>
  <c r="E53" i="1"/>
  <c r="D53" i="1"/>
  <c r="B53" i="1"/>
  <c r="A53" i="1"/>
  <c r="H52" i="1"/>
  <c r="G52" i="1"/>
  <c r="F52" i="1"/>
  <c r="E52" i="1"/>
  <c r="D52" i="1"/>
  <c r="B52" i="1"/>
  <c r="A52" i="1"/>
  <c r="F51" i="1"/>
  <c r="E51" i="1"/>
  <c r="D51" i="1"/>
  <c r="B51" i="1"/>
  <c r="A51" i="1"/>
  <c r="I50" i="1"/>
  <c r="H50" i="1"/>
  <c r="G50" i="1"/>
  <c r="F50" i="1"/>
  <c r="E50" i="1"/>
  <c r="D50" i="1"/>
  <c r="C50" i="1"/>
  <c r="B50" i="1"/>
  <c r="A50" i="1"/>
  <c r="K36" i="1"/>
  <c r="H33" i="1"/>
  <c r="H68" i="1" s="1"/>
  <c r="F33" i="1"/>
  <c r="E33" i="1"/>
  <c r="E68" i="1" s="1"/>
  <c r="G32" i="1"/>
  <c r="G82" i="1" s="1"/>
  <c r="G31" i="1"/>
  <c r="G81" i="1" s="1"/>
  <c r="G30" i="1"/>
  <c r="I30" i="1" s="1"/>
  <c r="G29" i="1"/>
  <c r="G79" i="1" s="1"/>
  <c r="G28" i="1"/>
  <c r="I28" i="1" s="1"/>
  <c r="G27" i="1"/>
  <c r="I27" i="1" s="1"/>
  <c r="G26" i="1"/>
  <c r="I26" i="1" s="1"/>
  <c r="G25" i="1"/>
  <c r="I25" i="1" s="1"/>
  <c r="G24" i="1"/>
  <c r="G74" i="1" s="1"/>
  <c r="G23" i="1"/>
  <c r="G73" i="1" s="1"/>
  <c r="G22" i="1"/>
  <c r="I22" i="1" s="1"/>
  <c r="G21" i="1"/>
  <c r="G67" i="1" s="1"/>
  <c r="G20" i="1"/>
  <c r="I20" i="1" s="1"/>
  <c r="G19" i="1"/>
  <c r="G65" i="1" s="1"/>
  <c r="G18" i="1"/>
  <c r="I18" i="1" s="1"/>
  <c r="G17" i="1"/>
  <c r="I17" i="1" s="1"/>
  <c r="G16" i="1"/>
  <c r="I16" i="1" s="1"/>
  <c r="G15" i="1"/>
  <c r="G61" i="1" s="1"/>
  <c r="G14" i="1"/>
  <c r="I14" i="1" s="1"/>
  <c r="G13" i="1"/>
  <c r="G59" i="1" s="1"/>
  <c r="G12" i="1"/>
  <c r="I12" i="1" s="1"/>
  <c r="G11" i="1"/>
  <c r="I11" i="1" s="1"/>
  <c r="G10" i="1"/>
  <c r="I10" i="1" s="1"/>
  <c r="G9" i="1"/>
  <c r="G55" i="1" s="1"/>
  <c r="G8" i="1"/>
  <c r="I8" i="1" s="1"/>
  <c r="G7" i="1"/>
  <c r="I7" i="1" s="1"/>
  <c r="G6" i="1"/>
  <c r="I6" i="1" s="1"/>
  <c r="I76" i="1" l="1"/>
  <c r="J26" i="1"/>
  <c r="K26" i="1" s="1"/>
  <c r="J20" i="1"/>
  <c r="K20" i="1" s="1"/>
  <c r="I66" i="1"/>
  <c r="J28" i="1"/>
  <c r="K28" i="1" s="1"/>
  <c r="I78" i="1"/>
  <c r="J10" i="1"/>
  <c r="K10" i="1" s="1"/>
  <c r="I56" i="1"/>
  <c r="J12" i="1"/>
  <c r="K12" i="1" s="1"/>
  <c r="I58" i="1"/>
  <c r="J14" i="1"/>
  <c r="K14" i="1" s="1"/>
  <c r="I60" i="1"/>
  <c r="J30" i="1"/>
  <c r="K30" i="1" s="1"/>
  <c r="I80" i="1"/>
  <c r="I75" i="1"/>
  <c r="J25" i="1"/>
  <c r="K25" i="1" s="1"/>
  <c r="J18" i="1"/>
  <c r="K18" i="1" s="1"/>
  <c r="I64" i="1"/>
  <c r="J6" i="1"/>
  <c r="K6" i="1" s="1"/>
  <c r="I52" i="1"/>
  <c r="J22" i="1"/>
  <c r="K22" i="1" s="1"/>
  <c r="I72" i="1"/>
  <c r="I53" i="1"/>
  <c r="J7" i="1"/>
  <c r="K7" i="1" s="1"/>
  <c r="J8" i="1"/>
  <c r="K8" i="1" s="1"/>
  <c r="I54" i="1"/>
  <c r="J16" i="1"/>
  <c r="K16" i="1" s="1"/>
  <c r="I62" i="1"/>
  <c r="I63" i="1"/>
  <c r="J17" i="1"/>
  <c r="K17" i="1" s="1"/>
  <c r="I57" i="1"/>
  <c r="J11" i="1"/>
  <c r="K11" i="1" s="1"/>
  <c r="I77" i="1"/>
  <c r="J27" i="1"/>
  <c r="K27" i="1" s="1"/>
  <c r="I21" i="1"/>
  <c r="G33" i="1"/>
  <c r="G78" i="1"/>
  <c r="I15" i="1"/>
  <c r="G53" i="1"/>
  <c r="G57" i="1"/>
  <c r="G76" i="1"/>
  <c r="I13" i="1"/>
  <c r="I23" i="1"/>
  <c r="G77" i="1"/>
  <c r="I24" i="1"/>
  <c r="I32" i="1"/>
  <c r="G75" i="1"/>
  <c r="I9" i="1"/>
  <c r="I19" i="1"/>
  <c r="I31" i="1"/>
  <c r="G63" i="1"/>
  <c r="I29" i="1"/>
  <c r="I65" i="1" l="1"/>
  <c r="J19" i="1"/>
  <c r="K19" i="1" s="1"/>
  <c r="I55" i="1"/>
  <c r="J9" i="1"/>
  <c r="K9" i="1" s="1"/>
  <c r="I82" i="1"/>
  <c r="J32" i="1"/>
  <c r="K32" i="1" s="1"/>
  <c r="I61" i="1"/>
  <c r="J15" i="1"/>
  <c r="K15" i="1" s="1"/>
  <c r="J24" i="1"/>
  <c r="K24" i="1" s="1"/>
  <c r="I74" i="1"/>
  <c r="G68" i="1"/>
  <c r="I33" i="1"/>
  <c r="I79" i="1"/>
  <c r="J29" i="1"/>
  <c r="K29" i="1" s="1"/>
  <c r="I73" i="1"/>
  <c r="J23" i="1"/>
  <c r="K23" i="1" s="1"/>
  <c r="I67" i="1"/>
  <c r="J21" i="1"/>
  <c r="K21" i="1" s="1"/>
  <c r="I81" i="1"/>
  <c r="J31" i="1"/>
  <c r="K31" i="1" s="1"/>
  <c r="I59" i="1"/>
  <c r="J13" i="1"/>
  <c r="K13" i="1" s="1"/>
  <c r="J33" i="1" l="1"/>
  <c r="K33" i="1" s="1"/>
  <c r="I68" i="1"/>
</calcChain>
</file>

<file path=xl/sharedStrings.xml><?xml version="1.0" encoding="utf-8"?>
<sst xmlns="http://schemas.openxmlformats.org/spreadsheetml/2006/main" count="247" uniqueCount="179">
  <si>
    <t>ตัวชี้วัด</t>
  </si>
  <si>
    <t>2.6.1 เงินรายได้จากการบริการวิชาการ เป็นที่ปรึกษาต่ออาจารย์ประจำ</t>
  </si>
  <si>
    <t>ผลการดำเนินงาน</t>
  </si>
  <si>
    <t>หน่วยงานเจ้าภาพ</t>
  </si>
  <si>
    <t>สำนักทรัพย์สินและรายได้</t>
  </si>
  <si>
    <t>รอบ 3 เดือน</t>
  </si>
  <si>
    <t>ผู้รับผิดชอบ</t>
  </si>
  <si>
    <t>นางสาวณิรัญญสา ธนะสุพรรณ</t>
  </si>
  <si>
    <t>โทร. 1478</t>
  </si>
  <si>
    <t>ลำดับ</t>
  </si>
  <si>
    <t>หน่วยงาน</t>
  </si>
  <si>
    <t>เป้าหมาย</t>
  </si>
  <si>
    <t>งบรายได้จากโครงการจัดหารายได้</t>
  </si>
  <si>
    <t>จำนวนอาจารย์ประจำทั้งหมด (เฉพาะที่ปฏิบัติงานจริง)</t>
  </si>
  <si>
    <t>เฉลี่ยต่อคน / บาท</t>
  </si>
  <si>
    <t>คะแนนตัวชี้วัด</t>
  </si>
  <si>
    <t>การบรรลุเป้าหมาย</t>
  </si>
  <si>
    <t>ด้านการบริการวิชาการ</t>
  </si>
  <si>
    <t>ด้านวิจัย</t>
  </si>
  <si>
    <t>รวม</t>
  </si>
  <si>
    <t>หน่วยงานจัดการศึกษา + ศูนย์อุดรฯ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</si>
  <si>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</si>
  <si>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</si>
  <si>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</si>
  <si>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</si>
  <si>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</si>
  <si>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</si>
  <si>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</si>
  <si>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</si>
  <si>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</si>
  <si>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</si>
  <si>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</si>
  <si>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หน่วยงานสนับสนุน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</si>
  <si>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</si>
  <si>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</si>
  <si>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</si>
  <si>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</si>
  <si>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</si>
  <si>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มหาวิทยาลัย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</si>
  <si>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</si>
  <si>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</si>
  <si>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</si>
  <si>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</si>
  <si>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</si>
  <si>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</si>
  <si>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</si>
  <si>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</si>
  <si>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</si>
  <si>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</si>
  <si>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</si>
  <si>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</si>
  <si>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24) สำนักทรัพย์สินและรายได้</t>
  </si>
  <si>
    <t>26) วิทยาเขตนครปฐม</t>
  </si>
  <si>
    <t>27) ศูนย์การศึกษา จ.สุมทรสงคราม</t>
  </si>
  <si>
    <t>28) ศูนย์การศึกษา จ.ระนอง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</si>
  <si>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</si>
  <si>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</si>
  <si>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</si>
  <si>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2.6.1 (S)  ระดับความสำเร็จของการดำเนินการตามแนวทางตามตัวชี้วัดเงินรายได้จากโครงการจัดหารายได้ด้านการบริการวิชาการและวิจัยต่ออาจารย์ประจำ</t>
  </si>
  <si>
    <t>คะแนน</t>
  </si>
  <si>
    <t>จำนวนอาจารย์ประจำทั้งหมด</t>
  </si>
  <si>
    <t>เฉลี่ยต่อคน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</si>
  <si>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</si>
  <si>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</si>
  <si>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</si>
  <si>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</si>
  <si>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</si>
  <si>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</si>
  <si>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</si>
  <si>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</si>
  <si>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</si>
  <si>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</si>
  <si>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</si>
  <si>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</si>
  <si>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</si>
  <si>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</si>
  <si>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</si>
  <si>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 อุดร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</si>
  <si>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</si>
  <si>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</si>
  <si>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</si>
  <si>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</si>
  <si>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</si>
  <si>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</si>
  <si>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</si>
  <si>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</si>
  <si>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</si>
  <si>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</si>
  <si>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</si>
  <si>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รายละเอียดตัวชี้วัด</t>
  </si>
  <si>
    <t>น.ส.วลัยพรรณ รัตนธรรมมณี</t>
  </si>
  <si>
    <t>โทร. 02-160-1367</t>
  </si>
  <si>
    <t>(1 ต.ค. 2564 - 20 ธ.ค. 2564)</t>
  </si>
  <si>
    <t>โครงการ</t>
  </si>
  <si>
    <t>1010600 กองบริหารงานบุคคล</t>
  </si>
  <si>
    <t>โครงการอบรมเชิงปฏิบัติการเพื่อเตรียมความรู้ความสามารถทั่วไป (ภาค ก) มหาวิทยาลัยราชภัฎสวนสุนันทา ประจำปีงบประมาณ 2565</t>
  </si>
  <si>
    <t>10200 สำนักงานผู้อำนวยการ - สถาบันวิจัยและพัฒนา</t>
  </si>
  <si>
    <t>โครงการประชุมสวนสุนันทาวิชาการระดับชาติ ครั้งที่ 9 เรื่อง "การยกระดับงานวิจัยสู่นวัตกรรม"</t>
  </si>
  <si>
    <t>โครงการอบรมหลักจริยธรรมการวิจัยในมนุษย์สาขาสังคมศาสตร์และพฤติกรรมศาสตร์</t>
  </si>
  <si>
    <t>10300 สำนักงานผู้อำนวยการ - สำนักวิทยบริการและเทคโนโลยีสารสนเทศ</t>
  </si>
  <si>
    <t>โครงการจ้างที่ปรึกษาสำรวจข้อมูลและแปรค่าความสมบูรณ์ของพื้นที่สีเขียวนอกเขตอนุรักษ์ (ชุมชนไม้มีค่า - ป่าครอบครัว) งวดที่ 3 และค่าประกันผลงาน</t>
  </si>
  <si>
    <t>10900 สถาบันสร้างสรรค์และส่งเสริมการเรียนรู้ตลอดชีวิต (สสสร.)</t>
  </si>
  <si>
    <t>โครงการอบรมพัฒนาทักษะภาษาอังกฤษสำหรับบุคลากรระดับนานาชาติเพื่อความสำเร็จในศตวรรษที่ 21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</si>
  <si>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Advanced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</si>
  <si>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Intermediate</t>
  </si>
  <si>
    <t>20100 คณะครุศาสตร์</t>
  </si>
  <si>
    <t>โครงการจ้างที่ปรึกษาจัดทำหลักสูตรการอบรมการดำเนินกิจการสถานรับเลี้ยงเด็กและการเลี้ยงดูและพัฒนาเด็กปฐมวัย(0-6ปี)ของผู้ดำเนินกิจการสถานรับเลี้ยงเด็ก และหลักสูตรการอบรมเลี้ยงดูและพัฒนาเด็กปฐมวัย(0-6ปี)ของผู้เลี้ยงดูเด็กของสถานรับเลี้ยงเด็ก</t>
  </si>
  <si>
    <t>ที่ปรึกษาโครงการวิจัย เรื่อง การจัดทำรายงานการวิเคราะห์ข้อเสนอเบื้องต้นเพื่อประกอบการจัดทำข้อเสนอกฎหมายในโครงการการจัดทำข้อเสนอกฎหมายเพื่อส่งเสริมการมีงานทำในระดับการศึกษาขั้นพื้นฐาน ของสำนักงานเลขาธิการสภาการศึกษา กระทรวงศึกษาธิการ</t>
  </si>
  <si>
    <t>สำรวจความพึงพอใจของผู้รับบริการในเขตเทศบาลเมืองปู่เจ้าสมิงพราย</t>
  </si>
  <si>
    <t>2020003 คณะเทคโนโลยีอุตสาหกรรม-สาขาวิชาการจัดการอุตสาหกรรม</t>
  </si>
  <si>
    <t>โครงการจ้างที่ปรึกษาเพื่อติดตามและประเมินผลการดำเนินการเสริมสร้างและพัฒนาเครือข่ายคุ้มครองผู้บริโภคในกิจการกระจายเสียงกิจการโทรทัศน์ และกิจการโทรคมนาคม</t>
  </si>
  <si>
    <t>20500 คณะวิทยาศาสตร์และเทคโนโลยี</t>
  </si>
  <si>
    <t>Project Title: Investigating the use of nanobubble technology in aquaculture. (Grant No. 109050-003) งวดที่ 5</t>
  </si>
  <si>
    <t>โครงการตรวจวัดคุณภาพน้ำในคลองวัดประดู่ จังหวัดสมุทรสงคราม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</si>
  <si>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พืช ผัก ผลไม้ ปลาและหอยที่บริโภครวมทั้งดินและน้ำที่ประชาชนสัมผัสเป็นประจำและการจัดทำแผนพื้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 โครงการโรงไฟฟ้าพลังความร้อน 150 MW ปี พ.ศ. 2564 </t>
  </si>
  <si>
    <t>โครงการอบรม หลักสูตร "ผู้ปฏิบัติงานประจำระบบป้องกันมลพิษน้ำ"</t>
  </si>
  <si>
    <t>โครงการอบรม หลักสูตร “ผู้ควบคุมระบบบำบัดมลพิษทางอากาศ”</t>
  </si>
  <si>
    <t>20600 คณะศิลปกรรมศาสตร์</t>
  </si>
  <si>
    <t>โครงการบริการวิชาการ ฝึกอบรม หลักสูตร"การเพิ่มประสิทธิภาพทักษะการปฏิบัติงานด้านพัสดุอย่างมืออาชีพ" รุ่นที่ 1</t>
  </si>
  <si>
    <t>31000 บัณฑิตวิทยาลัย</t>
  </si>
  <si>
    <t>โครงการจัดจ้างผู้เชี่ยวชาญด้านพลังงานเป็นที่ปรึกษา ภายใต้ โครงการผู้นำความคิดเพื่อความตระหนักรู้ด้านพลังงานไฟฟ้าก๊าซชีวภาพ ค่าประกันผลงาน</t>
  </si>
  <si>
    <t>โครงการบริการวิชาการจ้างออกแบบและผลิตสื่อการเรียนรู้แบบออนไลน์ หลักสูตรการบริหารจัดการข้อมูลเบื้องต้น</t>
  </si>
  <si>
    <t>โครงการผลิตสื่อการเรียนรู้ บทเรียนออนไลน์ “คนไทย ใส่ใจการเงิน”</t>
  </si>
  <si>
    <t>โครงการพัฒนาศักยภาพกระบวนการจัดทำแผนพัฒนาจังหวัดตาก พ.ศ. 2566 - 2570 และแผนปฏิบัติราชการประจำปีของจังหวัดตาก ประจำปีงบประมาณ พ.ศ. 2566</t>
  </si>
  <si>
    <t>โครงการศึกษาความเหมาะสมและความเป็นไปได้ในการจัดตั้งศูนย์พักและกระจายสินค้าในพื้นที่จังหวัดตาก เพื่อรองรับเขตพัฒนาเศรษฐกิจพิเศษตาก</t>
  </si>
  <si>
    <t>โครงการศึกษารูปแบบการดำเนินงานและบริหาร "หอศิลปวัฒนธรรมร่วมสมัย" งวดที่ 2 - 4</t>
  </si>
  <si>
    <t>โครงการศึกษารูปแบบการพัฒนาแหล่งศิลปวัฒนธรรมเพื่อการเรียนรู้และการท่องเที่ยวเชิงวัฒนธรรมในพื้นที่เขตส่งเสริมระเบียงเศรษฐกิจพิเศษภาคตะวันออก งวดที่ 2 - 4</t>
  </si>
  <si>
    <t>โครงการส่งเสริมและสร้างการรับรู้นวัตกรรมด้านการปลูกและการผลิตพืชสมุนไพรและกัญชาพืชสมุนไพรทางเลือกของกลุ่มอาชีพเกษตรกรรมพืชสมุนไพร ด้วยการใช้เทคโนโลยีสารสนเทศในยุค ๕G งวดที่ 3</t>
  </si>
  <si>
    <t>จ้างที่ปรึกษาจัดงานอบรมเชิงปฏิบัติการ เรื่องความตระหนักรู้ด้านพลังงานไฟฟ้าจากก๊าซชีวภาพ ภายใต้ โครงการผู้นำความคิดเพื่อความตระหนักรู้ด้านพลังงานไฟฟ้าก๊าซชีวภาพ</t>
  </si>
  <si>
    <t>3100021 บัณฑิตวิทยาลัย-สาขาวิชาบริหารธุรกิจ</t>
  </si>
  <si>
    <t>โครงการเพื่อศึกษารูปแบบและแนวทางการจัดสวัสดิการชุมชนของกองทุนหมู่บ้านและชุมชนเมือง งวดที่ 1</t>
  </si>
  <si>
    <t>311 ศูนย์การศึกษาจังหวัดระนอง</t>
  </si>
  <si>
    <t>โครงการจ้างที่ปรึกษาจัดทำแผนพัฒนาจังหวัด 5 ปี พ.ศ. 2566 – 2570 จังหวัดระนอง</t>
  </si>
  <si>
    <t>31300 โครงการจัดตั้งวิทยาเขตอุดรธานี</t>
  </si>
  <si>
    <t>โครงการวิจัยสำรวจความพึงพอใจของผู้รับบริการองค์การบริหารส่วนตำบลบุ่งแก้ว</t>
  </si>
  <si>
    <t>31400 ศูนย์การศึกษาจังหวัดสมุทรสงคราม</t>
  </si>
  <si>
    <t>โครงการอบรมเชิงปฏิบัติการ เรื่อง “การพัฒนาองค์กรด้วยหลักคิดบวก สู่การทำงานเป็นทีมอย่างสร้างสรรค์และเป็นสุข”</t>
  </si>
  <si>
    <t>40100 สำนักทรัพย์สินและรายได้</t>
  </si>
  <si>
    <t>โครงการฝึกอบรม</t>
  </si>
  <si>
    <t>40200 ศูนย์แห่งความเป็นเลิศในการดูแลผู้สูงอายุ</t>
  </si>
  <si>
    <t>โครงการอบรมเชิงปฏิบัติการ หลักสูตรนวดเพื่อสุขภาพสำหรับผู้สูงอายุ (ออนไลน์)</t>
  </si>
  <si>
    <t>501 วิทยาลัยนวัตกรรมและการจัดการ</t>
  </si>
  <si>
    <t>ค่าจัดจ้างเหมาบริการผู้ประเมินผล"โครงการพัฒนาสถานีวิทยุโทรทัศน์แห่งประเทศไทยภาคพื้นดินในระบบดิจิตอล ระดับภูมิภาค ๔ ภาค"ประจำปีงบประมาณ๒๕๖๔ (งวดเดียว)</t>
  </si>
  <si>
    <t>สำรวจความพึงพอใจของผู้เข้ารับบริการขององค์การบริหารส่วนตังหวัดสิงห์บุรีตามมิติตัวชี้วัดที่ 2 มิติด้านคุณภาพการให้บริการในการเสนอขอรับการประเมินประสิทธิภาพและประสิทธิผลการปฏิบัติราชการ เพื่อกำหนดประโยชน์ตอบแทยอื่นเป็นกรณีพิเศษ สำหรับข้าราชการ ลูกจ้าง และพนักงานจ้างขององค์การบริหารส่วนจังหวัด ประจำปีงบประมาณ พ.ศ.2564</t>
  </si>
  <si>
    <t>50100 วิทยาลัยนวัตกรรมและการจัดการ</t>
  </si>
  <si>
    <t>การคีย์ข้อมูล วิเคราะห์และอภิปรายผล ในการสำรวจความพึงพอใจของผู้มีส่วนได้ส่วนเสีย  งวดที่ 2</t>
  </si>
  <si>
    <t>การพัฒนาเพื่อการท่องเที่ยวเชิงสร้างสรรค์จากอัตลักษณ์วิถีมรดกภูมิปัญญาทางวัฒนธรรมในพื้นที่กรุงรัตนโกสินทร์ งวดที่ 1</t>
  </si>
  <si>
    <t>การศึกษาความเป็นไปได้ของโครงการลงทุน Feasibility Study, Business Model Canvas, Drive for Excellence with stakeholder and customer mangement</t>
  </si>
  <si>
    <t>โครงการจัดจ้างประมวลผลแบบสอบถามการรับรู้ สทป.สำหรับงาน Function ประชาสัมพันธ์ ส่วนงานประชาสัมพันธ์และสื่อสารองค์กร</t>
  </si>
  <si>
    <t>โครงการจ้างที่ปรึกษาเพื่อการดำเนินการศึกษาความเหมาะสมทางธุรกิจ รูปแบบและวิธีการบริหารสำนักงานเชียงใหม่ไนท์ซาฟารีไปอยู่ภายใต้การกำกับดูแลขององค์การสวนสัตว์แห่งประเทศไทย ค่าประกันผลงาน</t>
  </si>
  <si>
    <t>โครงการจ้างที่ปรึกษาศึกษาความเป็นไปได้ (Feasibility Study) และจัดทำแผนการบริหารจัดการ (Business Plan) กิจกรรมชุมชนไม้มีค่า - ป่าครอบครัว งวดที่ 1</t>
  </si>
  <si>
    <t>50155 วิทยาลัยนวัตกรรมและการจัดการ-สาขาวิชาการจัดการทุนมนุษย์และองค์การ (ใหม่)</t>
  </si>
  <si>
    <t>เก็บรวบรวมข้อมูลผลการดำเนินการ การให้บริการรับแจ้งเหตุฉุกเฉิน 191 ของ ตร.</t>
  </si>
  <si>
    <t>โครงการสำรวจทัศนคติและความพึงพอใจของประชาชนต่อการแก้ไขปัญหาความไม่สงบในพื้นที่จังหวัดชายแดนภาคใต้ ประจำปีงบประมาณ 2564</t>
  </si>
  <si>
    <t>50300 วิทยาลัยสหเวชศาสตร์</t>
  </si>
  <si>
    <t>โครงการกิจกรรมพัฒนาศักยภาพการรวมกลุ่มผู้ประกอบการวิสาหกิจชุมชน ภายใต้โครงการพัฒนาศักยภาพการรววมกลุ่มผู้ประกอบการวิสาหกิจชุมชน ต่อกองพัฒนาอุตสาหกรรมชุมชน งวดที่ 1 และ งวดที่ 2</t>
  </si>
  <si>
    <t>โครงการจ้างดำเนินการบริหารจัดการข้อมูลพัฒนาผลิตภัณฑ์ภายใต้โครงการ Voucher เพื่อการพัฒนาผลิตภัณฑ์สำหรับวิสาหกิจรายย่อย/วิสาหกิจชุมชน งวดที่ 2</t>
  </si>
  <si>
    <t>โครงการจ้างพัฒนา Web &amp; Mobile Application งานเงินฝากสงเคราะห์ชีวิต</t>
  </si>
  <si>
    <t>โครงการบำรุงรักษาโปรแกรมระบบเงินฝากสงเคราะห์ชีวิต  งวดที่ 3 และ งวดที่ 4</t>
  </si>
  <si>
    <t>โครงการพัฒนาการออกแบบเครื่องแต่งกายผ้าไทยร่วมสมัยชายแดนใต้สู่สากล ประจำปีงบประมาณ พ.ศ.2564 งวดที่ 3</t>
  </si>
  <si>
    <t>โครงการเพิ่มศักยภาพในการประกอบธุรกิจให้กับผู้ประกอบการรายย่อยกิจกรรมเพิ่มศักยภาพผู้ประกอบการออนไลน์ด้วย Digital Marketing ปีงบประมาณ 2564 งวดที่ 3</t>
  </si>
  <si>
    <t>โครงการวิจัย เรื่อง นวัตกรรมการศึกษาฤทธิ์ทางชีวภาพของตำรับยาสมุนไพรอายุวัฒนะ เพื่อการดูแลสุขภาพผู้สูงอายุในประเทศไทย</t>
  </si>
  <si>
    <t>5030001 วิทยาลัยสหเวชศาสตร์-สาขาวิชาการแพทย์แผนไทยประยุกต์</t>
  </si>
  <si>
    <t xml:space="preserve">การพัฒนาโมบายเกมแอพพลิเคชันพิกัดยาไทยบนระบบปฏิบัติการแอนดรอยด์และไอโอเอส </t>
  </si>
  <si>
    <t>50500 วิทยาลัยโลจิสติกส์และซัพพลายเชน</t>
  </si>
  <si>
    <t>การจัดจ้างดำเนินงานเรื่อง "โครงการศึกษา วิเคราะห์ความต้องการองค์ความรู้การวิจัยและนวัตกรรม เพื่อยกระดับชุมชนเชิงพื้นที่ในการพัฒนาคุณภาพชีวิตให้เกิดความมั่งคง มั่งคั่ง ยั่งยืน"</t>
  </si>
  <si>
    <t>กิจกรรมการพัฒนาศักยภาพการบริหารจัดการ SMEs ด้วยเทคโนโลยีดิจิทัล  ภายใต้โครงการส่งเสริมและสนับสนุนการประยุกต์ใช้เทคโนโลยีดิจิทัล งวดที่ 3</t>
  </si>
  <si>
    <t>โครงการจ้างที่ปรึกษาการทบทวนและจัดทำแผนการปฏิบัติการ ระยะ 5 ปี สถาบันส่งเสริมความปลอดภัย อาชีวอนามัย และสภาพแวดล้อมในการทำงาน (องค์การมหาชน) พ.ศ. 2565 - พ.ศ. 2569 งวดที่ 1 - 2</t>
  </si>
  <si>
    <t>โครงการพัฒนาคุณภาพการบริหารจัดการภาครัฐ (PMQA) และติดตามประเมินส่วนราชการ ตามมาตการปรับปรุงประสิทธิภาพในการปฏิบัติราชการของจังหวัดกาญจนบุรี ประจำปีงบประมาณ 2564 และการประเมินคุณธรรมและความโปร่งในในการดำเนินงานของหน่วยงานภาครัฐ (ITA) ประจำปีงบประมาณ พ.ศ. 2564 งวดที่ 3 - 4</t>
  </si>
  <si>
    <t>โครงการเพิ่มศักยภาพในการประกอบธุรกิจให้กับผู้ประกอบการรายย่อย กิจกรรมพัฒนาสู่สุดยอดเอสเอ็มอีจังหวัด (SME Provincial Champions) (พื้นที่ภาคเหนือและภาคตะวันออกเฉียงเหนือ ทั้งหมด 37 จังหวัด) ปี 2564</t>
  </si>
  <si>
    <t>ที่ปรึกษาจัดทำคำขอสิ่งบ่งชี้ทางภูมิศาสตร์ไทยเพื่อขึ้นทะเบียนในประเทศ สินค้าดินสอพองลพบุรี งวดที่ 3</t>
  </si>
  <si>
    <t>50700 วิทยาลัยการจัดการอุตสาหกรรมบริการ</t>
  </si>
  <si>
    <t>โครงการต้นแบบเพื่อยกระดับการให้บริการของสถานประกอบการสู่มาตรฐานความปลอดภัยด้านสาธารณสุข (SHA) ตามวิถีการท่องเที่ยวแนวใหม่ (New Normal Tourism Services) เพื่อมุ่งสู่การท่องเที่ยวคุณภาพสูง ประจำปีงบประมาณ 2564 งวดที่ 1</t>
  </si>
  <si>
    <t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(โรงเรียนวัดป่างิ้ว)</t>
  </si>
  <si>
    <t xml:space="preserve"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(โรงเรียนสามโคก) </t>
  </si>
  <si>
    <t>50900 วิทยาลัยการเมืองและการปกครอง</t>
  </si>
  <si>
    <t>ที่ปรึกษาโครงการจัดทำ(ปรับปรุง)ระบบข้อมูลแผนที่ภาษีและทะเบียนทรัพย์สินในระบบสารสนเทศภูมิศาสตร์องค์การบริหารส่วนตำบลบางสะแก อำเภอบางคนที จังหวัดสมุทรสงคราม</t>
  </si>
  <si>
    <t>70100 วิทยาลัยพยาบาลและสุขภาพ</t>
  </si>
  <si>
    <t>โครงการประเมินระดับความสำเร็จของการดำเนินงานจากการใช้จ่ายงบประมาณ (PART) ของสำนักงานตำรวจแห่งชาติ ประจำปีงบประมาณ พ.ศ. ๒๕๖๔ งวดที่ 4 - 5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</si>
</sst>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,000.00"/>
    <numFmt numFmtId="188" formatCode="_(* #,##0.00_);_(* \(#,##0.00\);_(* &quot;-&quot;??_);_(@_)"/>
    <numFmt numFmtId="189" formatCode="0.0000"/>
    <numFmt numFmtId="190" formatCode="_(* #,##0_);_(* \(#,##0\);_(* &quot;-&quot;??_);_(@_)"/>
  </numFmts>
  <fonts count="1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4" fillId="4" borderId="6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7" fillId="4" borderId="11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locked="0"/>
    </xf>
    <xf numFmtId="0" fontId="8" fillId="4" borderId="8" xfId="0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9" fillId="4" borderId="0" xfId="0" applyFont="1" applyFill="1" applyAlignment="1" applyProtection="1">
      <alignment horizontal="left" vertical="top"/>
      <protection locked="0"/>
    </xf>
    <xf numFmtId="190" fontId="4" fillId="4" borderId="0" xfId="1" applyNumberFormat="1" applyFont="1" applyFill="1" applyAlignment="1" applyProtection="1">
      <alignment horizontal="left" vertical="top"/>
    </xf>
    <xf numFmtId="0" fontId="10" fillId="6" borderId="8" xfId="0" applyFont="1" applyFill="1" applyBorder="1" applyAlignment="1">
      <alignment horizontal="center" vertical="center" wrapText="1"/>
    </xf>
    <xf numFmtId="190" fontId="7" fillId="0" borderId="8" xfId="1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190" fontId="11" fillId="0" borderId="8" xfId="1" applyNumberFormat="1" applyFont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8" fillId="4" borderId="12" xfId="0" applyFont="1" applyFill="1" applyBorder="1" applyAlignment="1" applyProtection="1">
      <alignment horizontal="left" vertical="top" wrapText="1"/>
      <protection locked="0"/>
    </xf>
    <xf numFmtId="0" fontId="8" fillId="4" borderId="13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13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vertical="top" wrapText="1"/>
      <protection locked="0"/>
    </xf>
    <xf numFmtId="0" fontId="4" fillId="7" borderId="8" xfId="0" applyFont="1" applyFill="1" applyBorder="1" applyAlignment="1" applyProtection="1">
      <alignment horizontal="center" vertical="top" wrapText="1"/>
      <protection locked="0"/>
    </xf>
    <xf numFmtId="188" fontId="4" fillId="0" borderId="8" xfId="1" applyFont="1" applyFill="1" applyBorder="1" applyAlignment="1" applyProtection="1">
      <alignment horizontal="center" vertical="top" wrapText="1"/>
      <protection locked="0"/>
    </xf>
    <xf numFmtId="0" fontId="12" fillId="3" borderId="12" xfId="0" applyFont="1" applyFill="1" applyBorder="1" applyAlignment="1" applyProtection="1">
      <alignment horizontal="center" vertical="top" wrapText="1"/>
      <protection locked="0"/>
    </xf>
    <xf numFmtId="0" fontId="12" fillId="3" borderId="7" xfId="0" applyFont="1" applyFill="1" applyBorder="1" applyAlignment="1" applyProtection="1">
      <alignment horizontal="center" vertical="top" wrapText="1"/>
      <protection locked="0"/>
    </xf>
    <xf numFmtId="0" fontId="12" fillId="3" borderId="13" xfId="0" applyFont="1" applyFill="1" applyBorder="1" applyAlignment="1" applyProtection="1">
      <alignment horizontal="center" vertical="top" wrapText="1"/>
      <protection locked="0"/>
    </xf>
    <xf numFmtId="187" fontId="12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3" fillId="3" borderId="8" xfId="1" applyFont="1" applyFill="1" applyBorder="1" applyAlignment="1" applyProtection="1">
      <alignment horizontal="center" vertical="top" wrapText="1"/>
      <protection locked="0"/>
    </xf>
    <xf numFmtId="0" fontId="13" fillId="3" borderId="8" xfId="0" applyFont="1" applyFill="1" applyBorder="1" applyAlignment="1" applyProtection="1">
      <alignment horizontal="center" vertical="top" wrapText="1"/>
      <protection locked="0"/>
    </xf>
    <xf numFmtId="188" fontId="13" fillId="3" borderId="8" xfId="1" applyFont="1" applyFill="1" applyBorder="1" applyAlignment="1" applyProtection="1">
      <alignment horizontal="center" vertical="top" wrapText="1"/>
      <protection hidden="1"/>
    </xf>
    <xf numFmtId="189" fontId="13" fillId="3" borderId="8" xfId="0" applyNumberFormat="1" applyFont="1" applyFill="1" applyBorder="1" applyAlignment="1" applyProtection="1">
      <alignment horizontal="center" vertical="top" wrapText="1"/>
      <protection hidden="1"/>
    </xf>
    <xf numFmtId="0" fontId="14" fillId="3" borderId="8" xfId="0" applyFont="1" applyFill="1" applyBorder="1" applyAlignment="1" applyProtection="1">
      <alignment horizontal="center" vertical="top" wrapText="1"/>
      <protection hidden="1"/>
    </xf>
    <xf numFmtId="0" fontId="15" fillId="8" borderId="0" xfId="0" applyFont="1" applyFill="1" applyBorder="1" applyAlignment="1" applyProtection="1">
      <alignment horizontal="center" vertical="center"/>
      <protection locked="0"/>
    </xf>
    <xf numFmtId="0" fontId="15" fillId="8" borderId="14" xfId="0" applyFont="1" applyFill="1" applyBorder="1" applyAlignment="1" applyProtection="1">
      <alignment horizontal="center" vertical="center"/>
      <protection locked="0"/>
    </xf>
    <xf numFmtId="0" fontId="13" fillId="9" borderId="1" xfId="0" applyFont="1" applyFill="1" applyBorder="1" applyAlignment="1" applyProtection="1">
      <alignment horizontal="left" vertical="top" wrapText="1"/>
      <protection locked="0"/>
    </xf>
    <xf numFmtId="0" fontId="13" fillId="9" borderId="2" xfId="0" applyFont="1" applyFill="1" applyBorder="1" applyAlignment="1" applyProtection="1">
      <alignment horizontal="left" vertical="top" wrapText="1"/>
      <protection locked="0"/>
    </xf>
    <xf numFmtId="0" fontId="13" fillId="9" borderId="3" xfId="0" applyFont="1" applyFill="1" applyBorder="1" applyAlignment="1" applyProtection="1">
      <alignment horizontal="left" vertical="top" wrapText="1"/>
      <protection locked="0"/>
    </xf>
    <xf numFmtId="0" fontId="15" fillId="8" borderId="8" xfId="0" applyFont="1" applyFill="1" applyBorder="1" applyAlignment="1" applyProtection="1">
      <alignment horizontal="center" vertical="center" wrapText="1"/>
      <protection locked="0"/>
    </xf>
    <xf numFmtId="0" fontId="13" fillId="9" borderId="4" xfId="0" applyFont="1" applyFill="1" applyBorder="1" applyAlignment="1" applyProtection="1">
      <alignment horizontal="left" vertical="top" wrapText="1"/>
      <protection locked="0"/>
    </xf>
    <xf numFmtId="0" fontId="13" fillId="9" borderId="5" xfId="0" applyFont="1" applyFill="1" applyBorder="1" applyAlignment="1" applyProtection="1">
      <alignment horizontal="left" vertical="top" wrapText="1"/>
      <protection locked="0"/>
    </xf>
    <xf numFmtId="0" fontId="13" fillId="9" borderId="6" xfId="0" applyFont="1" applyFill="1" applyBorder="1" applyAlignment="1" applyProtection="1">
      <alignment horizontal="left" vertical="top" wrapText="1"/>
      <protection locked="0"/>
    </xf>
    <xf numFmtId="0" fontId="16" fillId="4" borderId="8" xfId="0" applyFont="1" applyFill="1" applyBorder="1" applyAlignment="1" applyProtection="1">
      <alignment horizontal="center" vertical="top"/>
      <protection locked="0"/>
    </xf>
    <xf numFmtId="189" fontId="16" fillId="4" borderId="8" xfId="0" applyNumberFormat="1" applyFont="1" applyFill="1" applyBorder="1" applyAlignment="1" applyProtection="1">
      <alignment horizontal="center" vertical="top"/>
      <protection locked="0"/>
    </xf>
    <xf numFmtId="187" fontId="4" fillId="4" borderId="0" xfId="0" applyNumberFormat="1" applyFont="1" applyFill="1" applyAlignment="1" applyProtection="1">
      <alignment horizontal="left" vertical="top"/>
      <protection locked="0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15" fillId="4" borderId="15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>
      <alignment horizontal="center" vertical="center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4" fillId="4" borderId="13" xfId="0" applyFont="1" applyFill="1" applyBorder="1" applyAlignment="1" applyProtection="1">
      <alignment horizontal="center"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top"/>
    </xf>
    <xf numFmtId="0" fontId="18" fillId="0" borderId="8" xfId="0" applyFont="1" applyBorder="1" applyAlignment="1">
      <alignment horizontal="left" vertical="top" wrapText="1"/>
    </xf>
    <xf numFmtId="4" fontId="18" fillId="0" borderId="8" xfId="0" applyNumberFormat="1" applyFont="1" applyBorder="1" applyAlignment="1">
      <alignment horizontal="right" vertical="top" wrapText="1"/>
    </xf>
    <xf numFmtId="0" fontId="4" fillId="4" borderId="8" xfId="0" applyFont="1" applyFill="1" applyBorder="1" applyAlignment="1">
      <alignment horizontal="left" vertical="top"/>
    </xf>
    <xf numFmtId="188" fontId="4" fillId="0" borderId="8" xfId="1" applyFont="1" applyBorder="1" applyAlignment="1">
      <alignment horizontal="left" vertical="top"/>
    </xf>
    <xf numFmtId="188" fontId="4" fillId="0" borderId="8" xfId="1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88" fontId="6" fillId="0" borderId="8" xfId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151"/>
  <sheetViews>
    <sheetView tabSelected="1" zoomScale="60" zoomScaleNormal="60" workbookViewId="0">
      <pane xSplit="3" ySplit="5" topLeftCell="D6" activePane="bottomRight" state="frozen"/>
      <selection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" defaultRowHeight="24" x14ac:dyDescent="0.2"/>
  <cols>
    <col min="1" max="1" width="10.375" style="6" customWidth="1"/>
    <col min="2" max="2" width="10.75" style="6" customWidth="1"/>
    <col min="3" max="3" width="22.75" style="6" customWidth="1"/>
    <col min="4" max="4" width="14.875" style="6" bestFit="1" customWidth="1"/>
    <col min="5" max="8" width="18.75" style="6" customWidth="1"/>
    <col min="9" max="9" width="20" style="6" customWidth="1"/>
    <col min="10" max="10" width="12.75" style="6" customWidth="1"/>
    <col min="11" max="11" width="18.5" style="6" customWidth="1"/>
    <col min="12" max="12" width="9" style="5"/>
    <col min="13" max="13" width="10.625" style="5" bestFit="1" customWidth="1"/>
    <col min="14" max="17" width="10.75" style="5" customWidth="1"/>
    <col min="18" max="47" width="9" style="5"/>
    <col min="48" max="16384" width="9" style="6"/>
  </cols>
  <sheetData>
    <row r="1" spans="1:49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</row>
    <row r="2" spans="1:49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8" t="s">
        <v>5</v>
      </c>
      <c r="K2" s="12"/>
    </row>
    <row r="3" spans="1:49" s="5" customFormat="1" x14ac:dyDescent="0.2">
      <c r="A3" s="13" t="s">
        <v>6</v>
      </c>
      <c r="B3" s="13" t="s">
        <v>7</v>
      </c>
      <c r="C3" s="14"/>
      <c r="D3" s="14" t="s">
        <v>8</v>
      </c>
      <c r="E3" s="14"/>
      <c r="F3" s="14"/>
      <c r="G3" s="14"/>
      <c r="H3" s="14"/>
      <c r="I3" s="14"/>
      <c r="J3" s="14"/>
      <c r="K3" s="15"/>
    </row>
    <row r="4" spans="1:49" s="5" customFormat="1" x14ac:dyDescent="0.2">
      <c r="A4" s="16" t="s">
        <v>9</v>
      </c>
      <c r="B4" s="17" t="s">
        <v>10</v>
      </c>
      <c r="C4" s="18"/>
      <c r="D4" s="19" t="s">
        <v>11</v>
      </c>
      <c r="E4" s="20" t="s">
        <v>12</v>
      </c>
      <c r="F4" s="20"/>
      <c r="G4" s="20"/>
      <c r="H4" s="20" t="s">
        <v>13</v>
      </c>
      <c r="I4" s="16" t="s">
        <v>14</v>
      </c>
      <c r="J4" s="19" t="s">
        <v>15</v>
      </c>
      <c r="K4" s="19" t="s">
        <v>16</v>
      </c>
      <c r="AV4" s="6"/>
      <c r="AW4" s="6"/>
    </row>
    <row r="5" spans="1:49" s="5" customFormat="1" x14ac:dyDescent="0.2">
      <c r="A5" s="16"/>
      <c r="B5" s="21"/>
      <c r="C5" s="22"/>
      <c r="D5" s="23"/>
      <c r="E5" s="24" t="s">
        <v>17</v>
      </c>
      <c r="F5" s="24" t="s">
        <v>18</v>
      </c>
      <c r="G5" s="24" t="s">
        <v>19</v>
      </c>
      <c r="H5" s="20"/>
      <c r="I5" s="16"/>
      <c r="J5" s="23"/>
      <c r="K5" s="23"/>
      <c r="M5" s="25" t="s">
        <v>20</v>
      </c>
      <c r="N5" s="26"/>
      <c r="O5" s="26"/>
      <c r="P5" s="26"/>
      <c r="Q5" s="26"/>
      <c r="AV5" s="6"/>
      <c r="AW5" s="6"/>
    </row>
    <row r="6" spans="1:49" s="5" customFormat="1" ht="23.25" customHeight="1" x14ac:dyDescent="0.2">
      <c r="A6" s="27">
        <v>1</v>
      </c>
      <c r="B6" s="28" t="s">
        <v>21</v>
      </c>
      <c r="C6" s="28"/>
      <c r="D6" s="29">
        <v>25000</v>
      </c>
      <c r="E6" s="30">
        <v>0</v>
      </c>
      <c r="F6" s="30">
        <v>758000</v>
      </c>
      <c r="G6" s="30">
        <f>SUM(E6:F6)</f>
        <v>758000</v>
      </c>
      <c r="H6" s="31">
        <v>54</v>
      </c>
      <c r="I6" s="32">
        <f>IFERROR(IF(G6&gt;0,ROUND((G6/H6),2),"N/A"),0)</f>
        <v>14037.04</v>
      </c>
      <c r="J6" s="33">
        <f>IF(I6=0,0,IF(I6="N/A",1,IF(I6&lt;=M$8,1,IF(I6=N$8,2,IF(I6&lt;N$8,(((I6-M$8)/Q$6)+1),IF(I6=O$8,3,IF(I6&lt;O$8,(((I6-N$8)/Q$6)+2),IF(I6=P$8,4,IF(I6&lt;P$8,(((I6-O$8)/Q$6)+3),IF(I6&gt;=Q$8,5,IF(I6&lt;Q$8,(((I6-P$8)/Q$6)+4),0)))))))))))</f>
        <v>4.6074080000000004</v>
      </c>
      <c r="K6" s="34" t="str">
        <f>IF(J6=5,"ü","û")</f>
        <v>û</v>
      </c>
      <c r="L6" s="35"/>
      <c r="M6" s="26" t="s">
        <v>22</v>
      </c>
      <c r="N6" s="26"/>
      <c r="O6" s="26"/>
      <c r="P6" s="26"/>
      <c r="Q6" s="36">
        <v>5000</v>
      </c>
      <c r="AV6" s="6"/>
      <c r="AW6" s="6"/>
    </row>
    <row r="7" spans="1:49" s="5" customFormat="1" ht="23.25" customHeight="1" x14ac:dyDescent="0.2">
      <c r="A7" s="27">
        <v>2</v>
      </c>
      <c r="B7" s="28" t="s">
        <v>23</v>
      </c>
      <c r="C7" s="28"/>
      <c r="D7" s="29">
        <v>25000</v>
      </c>
      <c r="E7" s="30">
        <v>109880</v>
      </c>
      <c r="F7" s="30">
        <v>2206670.8199999998</v>
      </c>
      <c r="G7" s="30">
        <f t="shared" ref="G7:G32" si="0">SUM(E7:F7)</f>
        <v>2316550.8199999998</v>
      </c>
      <c r="H7" s="31">
        <v>103</v>
      </c>
      <c r="I7" s="32">
        <f t="shared" ref="I7:I21" si="1">IFERROR(IF(G7&gt;0,ROUND((G7/H7),2),"N/A"),0)</f>
        <v>22490.78</v>
      </c>
      <c r="J7" s="33">
        <f>IF(I7=0,0,IF(I7="N/A",1,IF(I7&lt;=M$8,1,IF(I7=N$8,2,IF(I7&lt;N$8,(((I7-M$8)/Q$6)+1),IF(I7=O$8,3,IF(I7&lt;O$8,(((I7-N$8)/Q$6)+2),IF(I7=P$8,4,IF(I7&lt;P$8,(((I7-O$8)/Q$6)+3),IF(I7&gt;=Q$8,5,IF(I7&lt;Q$8,(((I7-P$8)/Q$6)+4),0)))))))))))</f>
        <v>4.4981559999999998</v>
      </c>
      <c r="K7" s="34" t="str">
        <f t="shared" ref="K7:K33" si="2">IF(J7=5,"ü","û")</f>
        <v>û</v>
      </c>
      <c r="M7" s="37" t="s">
        <v>24</v>
      </c>
      <c r="N7" s="37" t="s">
        <v>25</v>
      </c>
      <c r="O7" s="37" t="s">
        <v>26</v>
      </c>
      <c r="P7" s="37" t="s">
        <v>27</v>
      </c>
      <c r="Q7" s="37" t="s">
        <v>28</v>
      </c>
      <c r="AV7" s="6"/>
      <c r="AW7" s="6"/>
    </row>
    <row r="8" spans="1:49" s="5" customFormat="1" ht="23.25" customHeight="1" x14ac:dyDescent="0.2">
      <c r="A8" s="27">
        <v>3</v>
      </c>
      <c r="B8" s="28" t="s">
        <v>29</v>
      </c>
      <c r="C8" s="28"/>
      <c r="D8" s="29">
        <v>25000</v>
      </c>
      <c r="E8" s="30">
        <v>0</v>
      </c>
      <c r="F8" s="30">
        <v>0</v>
      </c>
      <c r="G8" s="30">
        <f t="shared" si="0"/>
        <v>0</v>
      </c>
      <c r="H8" s="31">
        <v>50</v>
      </c>
      <c r="I8" s="32" t="str">
        <f t="shared" si="1"/>
        <v>N/A</v>
      </c>
      <c r="J8" s="33">
        <f t="shared" ref="J8:J20" si="3">IF(I8=0,0,IF(I8="N/A",1,IF(I8&lt;=M$8,1,IF(I8=N$8,2,IF(I8&lt;N$8,(((I8-M$8)/Q$6)+1),IF(I8=O$8,3,IF(I8&lt;O$8,(((I8-N$8)/Q$6)+2),IF(I8=P$8,4,IF(I8&lt;P$8,(((I8-O$8)/Q$6)+3),IF(I8&gt;=Q$8,5,IF(I8&lt;Q$8,(((I8-P$8)/Q$6)+4),0)))))))))))</f>
        <v>1</v>
      </c>
      <c r="K8" s="34" t="str">
        <f t="shared" si="2"/>
        <v>û</v>
      </c>
      <c r="M8" s="38">
        <v>5000</v>
      </c>
      <c r="N8" s="38">
        <v>1000</v>
      </c>
      <c r="O8" s="38">
        <v>15000</v>
      </c>
      <c r="P8" s="38">
        <v>20000</v>
      </c>
      <c r="Q8" s="38">
        <v>25000</v>
      </c>
      <c r="AV8" s="6"/>
      <c r="AW8" s="6"/>
    </row>
    <row r="9" spans="1:49" s="5" customFormat="1" ht="23.25" customHeight="1" x14ac:dyDescent="0.2">
      <c r="A9" s="27">
        <v>4</v>
      </c>
      <c r="B9" s="39" t="s">
        <v>30</v>
      </c>
      <c r="C9" s="39"/>
      <c r="D9" s="29">
        <v>25000</v>
      </c>
      <c r="E9" s="30">
        <v>0</v>
      </c>
      <c r="F9" s="30">
        <v>0</v>
      </c>
      <c r="G9" s="30">
        <f t="shared" si="0"/>
        <v>0</v>
      </c>
      <c r="H9" s="31">
        <v>55</v>
      </c>
      <c r="I9" s="32" t="str">
        <f t="shared" si="1"/>
        <v>N/A</v>
      </c>
      <c r="J9" s="33">
        <f t="shared" si="3"/>
        <v>1</v>
      </c>
      <c r="K9" s="34" t="str">
        <f t="shared" si="2"/>
        <v>û</v>
      </c>
      <c r="M9" s="26"/>
      <c r="N9" s="26"/>
      <c r="O9" s="26"/>
      <c r="P9" s="26"/>
      <c r="Q9" s="26"/>
      <c r="AV9" s="6"/>
      <c r="AW9" s="6"/>
    </row>
    <row r="10" spans="1:49" s="5" customFormat="1" ht="23.25" customHeight="1" x14ac:dyDescent="0.2">
      <c r="A10" s="27">
        <v>5</v>
      </c>
      <c r="B10" s="39" t="s">
        <v>31</v>
      </c>
      <c r="C10" s="39"/>
      <c r="D10" s="29">
        <v>25000</v>
      </c>
      <c r="E10" s="30">
        <v>0</v>
      </c>
      <c r="F10" s="30">
        <v>1287892.2</v>
      </c>
      <c r="G10" s="30">
        <f t="shared" si="0"/>
        <v>1287892.2</v>
      </c>
      <c r="H10" s="31">
        <v>55</v>
      </c>
      <c r="I10" s="32">
        <f t="shared" si="1"/>
        <v>23416.22</v>
      </c>
      <c r="J10" s="33">
        <f t="shared" si="3"/>
        <v>4.6832440000000002</v>
      </c>
      <c r="K10" s="34" t="str">
        <f t="shared" si="2"/>
        <v>û</v>
      </c>
      <c r="M10" s="25" t="s">
        <v>32</v>
      </c>
      <c r="N10" s="26"/>
      <c r="O10" s="26"/>
      <c r="P10" s="26"/>
      <c r="Q10" s="26"/>
      <c r="AV10" s="6"/>
      <c r="AW10" s="6"/>
    </row>
    <row r="11" spans="1:49" s="5" customFormat="1" ht="23.25" customHeight="1" x14ac:dyDescent="0.2">
      <c r="A11" s="27">
        <v>6</v>
      </c>
      <c r="B11" s="39" t="s">
        <v>33</v>
      </c>
      <c r="C11" s="39"/>
      <c r="D11" s="29">
        <v>25000</v>
      </c>
      <c r="E11" s="30">
        <v>56000</v>
      </c>
      <c r="F11" s="30">
        <v>0</v>
      </c>
      <c r="G11" s="30">
        <f t="shared" si="0"/>
        <v>56000</v>
      </c>
      <c r="H11" s="31">
        <v>47</v>
      </c>
      <c r="I11" s="32">
        <f t="shared" si="1"/>
        <v>1191.49</v>
      </c>
      <c r="J11" s="33">
        <f t="shared" si="3"/>
        <v>1</v>
      </c>
      <c r="K11" s="34" t="str">
        <f t="shared" si="2"/>
        <v>û</v>
      </c>
      <c r="M11" s="26" t="s">
        <v>22</v>
      </c>
      <c r="N11" s="26"/>
      <c r="O11" s="26"/>
      <c r="P11" s="26"/>
      <c r="Q11" s="36">
        <v>100000</v>
      </c>
      <c r="AV11" s="6"/>
      <c r="AW11" s="6"/>
    </row>
    <row r="12" spans="1:49" s="5" customFormat="1" ht="23.25" customHeight="1" x14ac:dyDescent="0.2">
      <c r="A12" s="27">
        <v>7</v>
      </c>
      <c r="B12" s="28" t="s">
        <v>34</v>
      </c>
      <c r="C12" s="28"/>
      <c r="D12" s="29">
        <v>25000</v>
      </c>
      <c r="E12" s="30">
        <v>745000</v>
      </c>
      <c r="F12" s="30">
        <v>22736319.399999999</v>
      </c>
      <c r="G12" s="30">
        <f t="shared" si="0"/>
        <v>23481319.399999999</v>
      </c>
      <c r="H12" s="31">
        <v>69</v>
      </c>
      <c r="I12" s="32">
        <f t="shared" si="1"/>
        <v>340308.98</v>
      </c>
      <c r="J12" s="33">
        <f t="shared" si="3"/>
        <v>5</v>
      </c>
      <c r="K12" s="34" t="str">
        <f t="shared" si="2"/>
        <v>ü</v>
      </c>
      <c r="M12" s="37" t="s">
        <v>24</v>
      </c>
      <c r="N12" s="37" t="s">
        <v>25</v>
      </c>
      <c r="O12" s="37" t="s">
        <v>26</v>
      </c>
      <c r="P12" s="37" t="s">
        <v>27</v>
      </c>
      <c r="Q12" s="37" t="s">
        <v>28</v>
      </c>
      <c r="AV12" s="6"/>
      <c r="AW12" s="6"/>
    </row>
    <row r="13" spans="1:49" s="5" customFormat="1" ht="23.25" customHeight="1" x14ac:dyDescent="0.2">
      <c r="A13" s="27">
        <v>8</v>
      </c>
      <c r="B13" s="40" t="s">
        <v>35</v>
      </c>
      <c r="C13" s="40"/>
      <c r="D13" s="29">
        <v>25000</v>
      </c>
      <c r="E13" s="30">
        <v>596000</v>
      </c>
      <c r="F13" s="30">
        <v>5426724</v>
      </c>
      <c r="G13" s="30">
        <f t="shared" si="0"/>
        <v>6022724</v>
      </c>
      <c r="H13" s="31">
        <v>93</v>
      </c>
      <c r="I13" s="32">
        <f t="shared" si="1"/>
        <v>64760.47</v>
      </c>
      <c r="J13" s="33">
        <f t="shared" si="3"/>
        <v>5</v>
      </c>
      <c r="K13" s="34" t="str">
        <f t="shared" si="2"/>
        <v>ü</v>
      </c>
      <c r="M13" s="38">
        <v>100000</v>
      </c>
      <c r="N13" s="38">
        <v>200000</v>
      </c>
      <c r="O13" s="38">
        <v>300000</v>
      </c>
      <c r="P13" s="38">
        <v>400000</v>
      </c>
      <c r="Q13" s="41">
        <v>500000</v>
      </c>
      <c r="AV13" s="6"/>
      <c r="AW13" s="6"/>
    </row>
    <row r="14" spans="1:49" s="5" customFormat="1" ht="23.25" customHeight="1" x14ac:dyDescent="0.2">
      <c r="A14" s="27">
        <v>9</v>
      </c>
      <c r="B14" s="42" t="s">
        <v>36</v>
      </c>
      <c r="C14" s="40"/>
      <c r="D14" s="29">
        <v>25000</v>
      </c>
      <c r="E14" s="30">
        <v>0</v>
      </c>
      <c r="F14" s="30">
        <v>646000</v>
      </c>
      <c r="G14" s="30">
        <f t="shared" si="0"/>
        <v>646000</v>
      </c>
      <c r="H14" s="31">
        <v>48</v>
      </c>
      <c r="I14" s="32">
        <f t="shared" si="1"/>
        <v>13458.33</v>
      </c>
      <c r="J14" s="33">
        <f t="shared" si="3"/>
        <v>4.4916660000000004</v>
      </c>
      <c r="K14" s="34" t="str">
        <f t="shared" si="2"/>
        <v>û</v>
      </c>
      <c r="M14" s="26"/>
      <c r="N14" s="26"/>
      <c r="O14" s="26"/>
      <c r="P14" s="26"/>
      <c r="Q14" s="26"/>
      <c r="AV14" s="6"/>
      <c r="AW14" s="6"/>
    </row>
    <row r="15" spans="1:49" s="5" customFormat="1" ht="23.25" customHeight="1" x14ac:dyDescent="0.2">
      <c r="A15" s="27">
        <v>10</v>
      </c>
      <c r="B15" s="40" t="s">
        <v>37</v>
      </c>
      <c r="C15" s="40"/>
      <c r="D15" s="29">
        <v>25000</v>
      </c>
      <c r="E15" s="30">
        <v>0</v>
      </c>
      <c r="F15" s="30">
        <v>12052025</v>
      </c>
      <c r="G15" s="30">
        <f t="shared" si="0"/>
        <v>12052025</v>
      </c>
      <c r="H15" s="31">
        <v>61</v>
      </c>
      <c r="I15" s="32">
        <f t="shared" si="1"/>
        <v>197574.18</v>
      </c>
      <c r="J15" s="33">
        <f t="shared" si="3"/>
        <v>5</v>
      </c>
      <c r="K15" s="34" t="str">
        <f t="shared" si="2"/>
        <v>ü</v>
      </c>
      <c r="M15" s="25" t="s">
        <v>38</v>
      </c>
      <c r="N15" s="26"/>
      <c r="O15" s="26"/>
      <c r="P15" s="26"/>
      <c r="Q15" s="26"/>
      <c r="AV15" s="6"/>
      <c r="AW15" s="6"/>
    </row>
    <row r="16" spans="1:49" ht="23.25" customHeight="1" x14ac:dyDescent="0.2">
      <c r="A16" s="27">
        <v>11</v>
      </c>
      <c r="B16" s="43" t="s">
        <v>39</v>
      </c>
      <c r="C16" s="44"/>
      <c r="D16" s="29">
        <v>25000</v>
      </c>
      <c r="E16" s="30">
        <v>0</v>
      </c>
      <c r="F16" s="30">
        <v>6423620</v>
      </c>
      <c r="G16" s="30">
        <f t="shared" si="0"/>
        <v>6423620</v>
      </c>
      <c r="H16" s="31">
        <v>54</v>
      </c>
      <c r="I16" s="32">
        <f t="shared" si="1"/>
        <v>118955.93</v>
      </c>
      <c r="J16" s="33">
        <f t="shared" si="3"/>
        <v>5</v>
      </c>
      <c r="K16" s="34" t="str">
        <f t="shared" si="2"/>
        <v>ü</v>
      </c>
      <c r="M16" s="26" t="s">
        <v>22</v>
      </c>
      <c r="N16" s="26"/>
      <c r="O16" s="26"/>
      <c r="P16" s="26"/>
      <c r="Q16" s="36">
        <v>100000</v>
      </c>
    </row>
    <row r="17" spans="1:49" s="5" customFormat="1" ht="23.25" customHeight="1" x14ac:dyDescent="0.2">
      <c r="A17" s="27">
        <v>12</v>
      </c>
      <c r="B17" s="45" t="s">
        <v>40</v>
      </c>
      <c r="C17" s="46"/>
      <c r="D17" s="29">
        <v>25000</v>
      </c>
      <c r="E17" s="30">
        <v>0</v>
      </c>
      <c r="F17" s="30">
        <v>0</v>
      </c>
      <c r="G17" s="30">
        <f t="shared" si="0"/>
        <v>0</v>
      </c>
      <c r="H17" s="31">
        <v>11</v>
      </c>
      <c r="I17" s="32" t="str">
        <f t="shared" si="1"/>
        <v>N/A</v>
      </c>
      <c r="J17" s="33">
        <f t="shared" si="3"/>
        <v>1</v>
      </c>
      <c r="K17" s="34" t="str">
        <f t="shared" si="2"/>
        <v>û</v>
      </c>
      <c r="M17" s="37" t="s">
        <v>24</v>
      </c>
      <c r="N17" s="37" t="s">
        <v>25</v>
      </c>
      <c r="O17" s="37" t="s">
        <v>26</v>
      </c>
      <c r="P17" s="37" t="s">
        <v>27</v>
      </c>
      <c r="Q17" s="37" t="s">
        <v>28</v>
      </c>
      <c r="AV17" s="6"/>
      <c r="AW17" s="6"/>
    </row>
    <row r="18" spans="1:49" s="5" customFormat="1" ht="23.25" customHeight="1" x14ac:dyDescent="0.2">
      <c r="A18" s="27">
        <v>13</v>
      </c>
      <c r="B18" s="40" t="s">
        <v>41</v>
      </c>
      <c r="C18" s="40"/>
      <c r="D18" s="29">
        <v>25000</v>
      </c>
      <c r="E18" s="30">
        <v>0</v>
      </c>
      <c r="F18" s="30">
        <v>239550.6</v>
      </c>
      <c r="G18" s="30">
        <f t="shared" si="0"/>
        <v>239550.6</v>
      </c>
      <c r="H18" s="31">
        <v>58</v>
      </c>
      <c r="I18" s="32">
        <f t="shared" si="1"/>
        <v>4130.18</v>
      </c>
      <c r="J18" s="33">
        <f t="shared" si="3"/>
        <v>1</v>
      </c>
      <c r="K18" s="34" t="str">
        <f t="shared" si="2"/>
        <v>û</v>
      </c>
      <c r="M18" s="38">
        <v>250000</v>
      </c>
      <c r="N18" s="38">
        <v>350000</v>
      </c>
      <c r="O18" s="38">
        <v>450000</v>
      </c>
      <c r="P18" s="38">
        <v>550000</v>
      </c>
      <c r="Q18" s="41">
        <v>650000</v>
      </c>
      <c r="AV18" s="6"/>
      <c r="AW18" s="6"/>
    </row>
    <row r="19" spans="1:49" s="5" customFormat="1" ht="23.25" customHeight="1" x14ac:dyDescent="0.2">
      <c r="A19" s="27">
        <v>14</v>
      </c>
      <c r="B19" s="40" t="s">
        <v>42</v>
      </c>
      <c r="C19" s="40"/>
      <c r="D19" s="29">
        <v>25000</v>
      </c>
      <c r="E19" s="30">
        <v>258420</v>
      </c>
      <c r="F19" s="30">
        <v>4285597.5999999996</v>
      </c>
      <c r="G19" s="30">
        <f t="shared" si="0"/>
        <v>4544017.5999999996</v>
      </c>
      <c r="H19" s="31">
        <v>64</v>
      </c>
      <c r="I19" s="32">
        <f t="shared" si="1"/>
        <v>71000.28</v>
      </c>
      <c r="J19" s="33">
        <f t="shared" si="3"/>
        <v>5</v>
      </c>
      <c r="K19" s="34" t="str">
        <f t="shared" si="2"/>
        <v>ü</v>
      </c>
      <c r="AV19" s="6"/>
      <c r="AW19" s="6"/>
    </row>
    <row r="20" spans="1:49" s="5" customFormat="1" ht="23.25" customHeight="1" x14ac:dyDescent="0.2">
      <c r="A20" s="27">
        <v>15</v>
      </c>
      <c r="B20" s="40" t="s">
        <v>43</v>
      </c>
      <c r="C20" s="40"/>
      <c r="D20" s="29">
        <v>25000</v>
      </c>
      <c r="E20" s="30">
        <v>0</v>
      </c>
      <c r="F20" s="30">
        <v>0</v>
      </c>
      <c r="G20" s="30">
        <f t="shared" si="0"/>
        <v>0</v>
      </c>
      <c r="H20" s="31">
        <v>44</v>
      </c>
      <c r="I20" s="32" t="str">
        <f t="shared" si="1"/>
        <v>N/A</v>
      </c>
      <c r="J20" s="33">
        <f t="shared" si="3"/>
        <v>1</v>
      </c>
      <c r="K20" s="34" t="str">
        <f t="shared" si="2"/>
        <v>û</v>
      </c>
      <c r="AV20" s="6"/>
      <c r="AW20" s="6"/>
    </row>
    <row r="21" spans="1:49" s="5" customFormat="1" ht="21" customHeight="1" x14ac:dyDescent="0.2">
      <c r="A21" s="27">
        <v>16</v>
      </c>
      <c r="B21" s="47" t="s">
        <v>44</v>
      </c>
      <c r="C21" s="48"/>
      <c r="D21" s="29">
        <v>25000</v>
      </c>
      <c r="E21" s="30">
        <v>0</v>
      </c>
      <c r="F21" s="30">
        <v>14960</v>
      </c>
      <c r="G21" s="30">
        <f t="shared" si="0"/>
        <v>14960</v>
      </c>
      <c r="H21" s="31">
        <v>22</v>
      </c>
      <c r="I21" s="32">
        <f t="shared" si="1"/>
        <v>680</v>
      </c>
      <c r="J21" s="33">
        <f>IF(I21=0,0,IF(I21="N/A",1,IF(I21&lt;=M$8,1,IF(I21=N$8,2,IF(I21&lt;N$8,(((I21-M$8)/Q$6)+1),IF(I21=O$8,3,IF(I21&lt;O$8,(((I21-N$8)/Q$6)+2),IF(I21=P$8,4,IF(I21&lt;P$8,(((I21-O$8)/Q$6)+3),IF(I21&gt;=Q$8,5,IF(I21&lt;Q$8,(((I21-P$8)/Q$6)+4),0)))))))))))</f>
        <v>1</v>
      </c>
      <c r="K21" s="34" t="str">
        <f t="shared" si="2"/>
        <v>û</v>
      </c>
      <c r="AV21" s="6"/>
      <c r="AW21" s="6"/>
    </row>
    <row r="22" spans="1:49" s="5" customFormat="1" ht="23.25" customHeight="1" x14ac:dyDescent="0.2">
      <c r="A22" s="27">
        <v>17</v>
      </c>
      <c r="B22" s="49" t="s">
        <v>45</v>
      </c>
      <c r="C22" s="44"/>
      <c r="D22" s="29">
        <v>500000</v>
      </c>
      <c r="E22" s="30">
        <v>430000</v>
      </c>
      <c r="F22" s="30">
        <v>0</v>
      </c>
      <c r="G22" s="30">
        <f t="shared" si="0"/>
        <v>430000</v>
      </c>
      <c r="H22" s="50"/>
      <c r="I22" s="32">
        <f>IFERROR(IF(G22&gt;0,ROUND(G22,2),"N/A"),0)</f>
        <v>430000</v>
      </c>
      <c r="J22" s="33">
        <f>IF(I22=0,0,IF(I22="N/A",1,IF(I22&lt;=M$13,1,IF(I22=N$13,2,IF(I22&lt;N$13,(((I22-M$13)/Q$11)+1),IF(I22=O$13,3,IF(I22&lt;O$13,(((I22-N$13)/Q$11)+2),IF(I22=P$13,4,IF(I22&lt;P$13,(((I22-O$13)/Q$11)+3),IF(I22&gt;=Q$13,5,IF(I22&lt;Q$13,(((I22-P$13)/Q$11)+4),0)))))))))))</f>
        <v>4.3</v>
      </c>
      <c r="K22" s="34" t="str">
        <f t="shared" si="2"/>
        <v>û</v>
      </c>
      <c r="AV22" s="6"/>
      <c r="AW22" s="6"/>
    </row>
    <row r="23" spans="1:49" s="5" customFormat="1" ht="23.25" customHeight="1" x14ac:dyDescent="0.2">
      <c r="A23" s="27">
        <v>18</v>
      </c>
      <c r="B23" s="49" t="s">
        <v>46</v>
      </c>
      <c r="C23" s="44"/>
      <c r="D23" s="29">
        <v>500000</v>
      </c>
      <c r="E23" s="30">
        <v>0</v>
      </c>
      <c r="F23" s="30">
        <v>318250</v>
      </c>
      <c r="G23" s="30">
        <f t="shared" si="0"/>
        <v>318250</v>
      </c>
      <c r="H23" s="50"/>
      <c r="I23" s="32">
        <f t="shared" ref="I23:I32" si="4">IFERROR(IF(G23&gt;0,ROUND(G23,2),"N/A"),0)</f>
        <v>318250</v>
      </c>
      <c r="J23" s="33">
        <f t="shared" ref="J23:J32" si="5">IF(I23=0,0,IF(I23="N/A",1,IF(I23&lt;=M$13,1,IF(I23=N$13,2,IF(I23&lt;N$13,(((I23-M$13)/Q$11)+1),IF(I23=O$13,3,IF(I23&lt;O$13,(((I23-N$13)/Q$11)+2),IF(I23=P$13,4,IF(I23&lt;P$13,(((I23-O$13)/Q$11)+3),IF(I23&gt;=Q$13,5,IF(I23&lt;Q$13,(((I23-P$13)/Q$11)+4),0)))))))))))</f>
        <v>3.1825000000000001</v>
      </c>
      <c r="K23" s="34" t="str">
        <f t="shared" si="2"/>
        <v>û</v>
      </c>
      <c r="AV23" s="6"/>
      <c r="AW23" s="6"/>
    </row>
    <row r="24" spans="1:49" s="5" customFormat="1" ht="23.25" customHeight="1" x14ac:dyDescent="0.2">
      <c r="A24" s="27">
        <v>19</v>
      </c>
      <c r="B24" s="49" t="s">
        <v>47</v>
      </c>
      <c r="C24" s="44"/>
      <c r="D24" s="29">
        <v>500000</v>
      </c>
      <c r="E24" s="30">
        <v>0</v>
      </c>
      <c r="F24" s="30">
        <v>0</v>
      </c>
      <c r="G24" s="30">
        <f t="shared" si="0"/>
        <v>0</v>
      </c>
      <c r="H24" s="50"/>
      <c r="I24" s="32" t="str">
        <f t="shared" si="4"/>
        <v>N/A</v>
      </c>
      <c r="J24" s="33">
        <f t="shared" si="5"/>
        <v>1</v>
      </c>
      <c r="K24" s="34" t="str">
        <f t="shared" si="2"/>
        <v>û</v>
      </c>
      <c r="AV24" s="6"/>
      <c r="AW24" s="6"/>
    </row>
    <row r="25" spans="1:49" s="5" customFormat="1" ht="23.25" customHeight="1" x14ac:dyDescent="0.2">
      <c r="A25" s="27">
        <v>20</v>
      </c>
      <c r="B25" s="49" t="s">
        <v>48</v>
      </c>
      <c r="C25" s="44"/>
      <c r="D25" s="29">
        <v>500000</v>
      </c>
      <c r="E25" s="30">
        <v>418000</v>
      </c>
      <c r="F25" s="30">
        <v>0</v>
      </c>
      <c r="G25" s="30">
        <f t="shared" si="0"/>
        <v>418000</v>
      </c>
      <c r="H25" s="50"/>
      <c r="I25" s="32">
        <f t="shared" si="4"/>
        <v>418000</v>
      </c>
      <c r="J25" s="33">
        <f t="shared" si="5"/>
        <v>4.18</v>
      </c>
      <c r="K25" s="34" t="str">
        <f t="shared" si="2"/>
        <v>û</v>
      </c>
      <c r="AV25" s="6"/>
      <c r="AW25" s="6"/>
    </row>
    <row r="26" spans="1:49" s="5" customFormat="1" ht="23.25" customHeight="1" x14ac:dyDescent="0.2">
      <c r="A26" s="27">
        <v>21</v>
      </c>
      <c r="B26" s="43" t="s">
        <v>49</v>
      </c>
      <c r="C26" s="44"/>
      <c r="D26" s="29">
        <v>500000</v>
      </c>
      <c r="E26" s="30">
        <v>0</v>
      </c>
      <c r="F26" s="30">
        <v>0</v>
      </c>
      <c r="G26" s="30">
        <f t="shared" si="0"/>
        <v>0</v>
      </c>
      <c r="H26" s="50"/>
      <c r="I26" s="32" t="str">
        <f t="shared" si="4"/>
        <v>N/A</v>
      </c>
      <c r="J26" s="33">
        <f t="shared" si="5"/>
        <v>1</v>
      </c>
      <c r="K26" s="34" t="str">
        <f t="shared" si="2"/>
        <v>û</v>
      </c>
      <c r="AV26" s="6"/>
      <c r="AW26" s="6"/>
    </row>
    <row r="27" spans="1:49" s="5" customFormat="1" x14ac:dyDescent="0.2">
      <c r="A27" s="27">
        <v>22</v>
      </c>
      <c r="B27" s="49" t="s">
        <v>50</v>
      </c>
      <c r="C27" s="44"/>
      <c r="D27" s="29">
        <v>500000</v>
      </c>
      <c r="E27" s="30">
        <v>1895500</v>
      </c>
      <c r="F27" s="30">
        <v>0</v>
      </c>
      <c r="G27" s="30">
        <f t="shared" si="0"/>
        <v>1895500</v>
      </c>
      <c r="H27" s="50"/>
      <c r="I27" s="32">
        <f t="shared" si="4"/>
        <v>1895500</v>
      </c>
      <c r="J27" s="33">
        <f>IF(I27=0,0,IF(I27="N/A",1,IF(I27&lt;=M$13,1,IF(I27=N$13,2,IF(I27&lt;N$13,(((I27-M$13)/Q$11)+1),IF(I27=O$13,3,IF(I27&lt;O$13,(((I27-N$13)/Q$11)+2),IF(I27=P$13,4,IF(I27&lt;P$13,(((I27-O$13)/Q$11)+3),IF(I27&gt;=Q$13,5,IF(I27&lt;Q$13,(((I27-P$13)/Q$11)+4),0)))))))))))</f>
        <v>5</v>
      </c>
      <c r="K27" s="34" t="str">
        <f t="shared" si="2"/>
        <v>ü</v>
      </c>
      <c r="AV27" s="6"/>
      <c r="AW27" s="6"/>
    </row>
    <row r="28" spans="1:49" s="5" customFormat="1" ht="23.25" customHeight="1" x14ac:dyDescent="0.2">
      <c r="A28" s="27">
        <v>23</v>
      </c>
      <c r="B28" s="47" t="s">
        <v>51</v>
      </c>
      <c r="C28" s="48"/>
      <c r="D28" s="29">
        <v>500000</v>
      </c>
      <c r="E28" s="51">
        <v>28467800</v>
      </c>
      <c r="F28" s="30">
        <v>0</v>
      </c>
      <c r="G28" s="30">
        <f t="shared" si="0"/>
        <v>28467800</v>
      </c>
      <c r="H28" s="50"/>
      <c r="I28" s="32">
        <f t="shared" si="4"/>
        <v>28467800</v>
      </c>
      <c r="J28" s="33">
        <f t="shared" si="5"/>
        <v>5</v>
      </c>
      <c r="K28" s="34" t="str">
        <f t="shared" si="2"/>
        <v>ü</v>
      </c>
      <c r="AV28" s="6"/>
      <c r="AW28" s="6"/>
    </row>
    <row r="29" spans="1:49" s="5" customFormat="1" ht="23.25" customHeight="1" x14ac:dyDescent="0.2">
      <c r="A29" s="27">
        <v>24</v>
      </c>
      <c r="B29" s="47" t="s">
        <v>52</v>
      </c>
      <c r="C29" s="48"/>
      <c r="D29" s="29">
        <v>500000</v>
      </c>
      <c r="E29" s="30">
        <v>0</v>
      </c>
      <c r="F29" s="30">
        <v>0</v>
      </c>
      <c r="G29" s="30">
        <f t="shared" si="0"/>
        <v>0</v>
      </c>
      <c r="H29" s="50"/>
      <c r="I29" s="32" t="str">
        <f t="shared" si="4"/>
        <v>N/A</v>
      </c>
      <c r="J29" s="33">
        <f>IF(I29=0,0,IF(I29="N/A",1,IF(I29&lt;=M$13,1,IF(I29=N$13,2,IF(I29&lt;N$13,(((I29-M$13)/Q$11)+1),IF(I29=O$13,3,IF(I29&lt;O$13,(((I29-N$13)/Q$11)+2),IF(I29=P$13,4,IF(I29&lt;P$13,(((I29-O$13)/Q$11)+3),IF(I29&gt;=Q$13,5,IF(I29&lt;Q$13,(((I29-P$13)/Q$11)+4),0)))))))))))</f>
        <v>1</v>
      </c>
      <c r="K29" s="34" t="str">
        <f t="shared" si="2"/>
        <v>û</v>
      </c>
      <c r="AV29" s="6"/>
      <c r="AW29" s="6"/>
    </row>
    <row r="30" spans="1:49" s="5" customFormat="1" ht="23.25" customHeight="1" x14ac:dyDescent="0.2">
      <c r="A30" s="27">
        <v>25</v>
      </c>
      <c r="B30" s="47" t="s">
        <v>53</v>
      </c>
      <c r="C30" s="48"/>
      <c r="D30" s="29">
        <v>500000</v>
      </c>
      <c r="E30" s="30">
        <v>125000</v>
      </c>
      <c r="F30" s="30">
        <v>0</v>
      </c>
      <c r="G30" s="30">
        <f t="shared" si="0"/>
        <v>125000</v>
      </c>
      <c r="H30" s="50"/>
      <c r="I30" s="32">
        <f t="shared" si="4"/>
        <v>125000</v>
      </c>
      <c r="J30" s="33">
        <f t="shared" si="5"/>
        <v>1.25</v>
      </c>
      <c r="K30" s="34" t="str">
        <f t="shared" si="2"/>
        <v>û</v>
      </c>
      <c r="AV30" s="6"/>
      <c r="AW30" s="6"/>
    </row>
    <row r="31" spans="1:49" s="5" customFormat="1" ht="23.25" customHeight="1" x14ac:dyDescent="0.2">
      <c r="A31" s="27">
        <v>26</v>
      </c>
      <c r="B31" s="47" t="s">
        <v>54</v>
      </c>
      <c r="C31" s="48"/>
      <c r="D31" s="29">
        <v>500000</v>
      </c>
      <c r="E31" s="30">
        <v>0</v>
      </c>
      <c r="F31" s="30">
        <v>462000</v>
      </c>
      <c r="G31" s="30">
        <f t="shared" ref="G31" si="6">SUM(E31:F31)</f>
        <v>462000</v>
      </c>
      <c r="H31" s="50"/>
      <c r="I31" s="32">
        <f t="shared" si="4"/>
        <v>462000</v>
      </c>
      <c r="J31" s="33">
        <f>IF(I31=0,0,IF(I31="N/A",1,IF(I31&lt;=M$13,1,IF(I31=N$13,2,IF(I31&lt;N$13,(((I31-M$13)/Q$11)+1),IF(I31=O$13,3,IF(I31&lt;O$13,(((I31-N$13)/Q$11)+2),IF(I31=P$13,4,IF(I31&lt;P$13,(((I31-O$13)/Q$11)+3),IF(I31&gt;=Q$13,5,IF(I31&lt;Q$13,(((I31-P$13)/Q$11)+4),0)))))))))))</f>
        <v>4.62</v>
      </c>
      <c r="K31" s="34" t="str">
        <f t="shared" si="2"/>
        <v>û</v>
      </c>
      <c r="AV31" s="6"/>
      <c r="AW31" s="6"/>
    </row>
    <row r="32" spans="1:49" s="5" customFormat="1" x14ac:dyDescent="0.2">
      <c r="A32" s="27">
        <v>27</v>
      </c>
      <c r="B32" s="47" t="s">
        <v>55</v>
      </c>
      <c r="C32" s="48"/>
      <c r="D32" s="29">
        <v>500000</v>
      </c>
      <c r="E32" s="30">
        <v>40000</v>
      </c>
      <c r="F32" s="30">
        <v>0</v>
      </c>
      <c r="G32" s="30">
        <f t="shared" si="0"/>
        <v>40000</v>
      </c>
      <c r="H32" s="50"/>
      <c r="I32" s="32">
        <f t="shared" si="4"/>
        <v>40000</v>
      </c>
      <c r="J32" s="33">
        <f t="shared" si="5"/>
        <v>1</v>
      </c>
      <c r="K32" s="34" t="str">
        <f t="shared" si="2"/>
        <v>û</v>
      </c>
      <c r="AV32" s="6"/>
      <c r="AW32" s="6"/>
    </row>
    <row r="33" spans="1:49" s="5" customFormat="1" ht="25.5" customHeight="1" x14ac:dyDescent="0.2">
      <c r="A33" s="52" t="s">
        <v>56</v>
      </c>
      <c r="B33" s="53"/>
      <c r="C33" s="54"/>
      <c r="D33" s="55">
        <v>650000</v>
      </c>
      <c r="E33" s="56">
        <f>SUM(E6:E32)</f>
        <v>33141600</v>
      </c>
      <c r="F33" s="56">
        <f>SUM(F6:F32)</f>
        <v>56857609.620000005</v>
      </c>
      <c r="G33" s="56">
        <f>SUM(E33:F33)</f>
        <v>89999209.620000005</v>
      </c>
      <c r="H33" s="57">
        <f>SUM(H6:H21)</f>
        <v>888</v>
      </c>
      <c r="I33" s="58">
        <f t="shared" ref="I33" si="7">IFERROR(IF(G33&gt;0,ROUND((G33/H33),2),"N/A"),0)</f>
        <v>101350.46</v>
      </c>
      <c r="J33" s="59">
        <f>IF(I33=0,0,IF(I33="N/A",1,IF(I33&lt;=M$18,1,IF(I33=N$18,2,IF(I33&lt;N$18,(((I33-M$18)/Q$16)+1),IF(I33=O$18,3,IF(I33&lt;O$18,(((I33-N$18)/Q$16)+2),IF(I33=P$18,4,IF(I33&lt;P$18,(((I33-O$18)/Q$16)+3),IF(I33&gt;=Q$18,5,IF(I33&lt;Q$18,(((I33-P$18)/Q$16)+4),0)))))))))))</f>
        <v>1</v>
      </c>
      <c r="K33" s="60" t="str">
        <f t="shared" si="2"/>
        <v>û</v>
      </c>
      <c r="AV33" s="6"/>
      <c r="AW33" s="6"/>
    </row>
    <row r="34" spans="1:49" s="5" customFormat="1" x14ac:dyDescent="0.2"/>
    <row r="35" spans="1:49" s="5" customFormat="1" ht="27.75" x14ac:dyDescent="0.2">
      <c r="A35" s="61" t="s">
        <v>57</v>
      </c>
      <c r="B35" s="62"/>
      <c r="C35" s="63" t="s">
        <v>58</v>
      </c>
      <c r="D35" s="64"/>
      <c r="E35" s="64"/>
      <c r="F35" s="64"/>
      <c r="G35" s="64"/>
      <c r="H35" s="65"/>
      <c r="I35" s="66" t="s">
        <v>2</v>
      </c>
      <c r="J35" s="66" t="s">
        <v>59</v>
      </c>
      <c r="K35" s="66" t="s">
        <v>16</v>
      </c>
    </row>
    <row r="36" spans="1:49" s="5" customFormat="1" ht="21" customHeight="1" x14ac:dyDescent="0.2">
      <c r="A36" s="61"/>
      <c r="B36" s="62"/>
      <c r="C36" s="67"/>
      <c r="D36" s="68"/>
      <c r="E36" s="68"/>
      <c r="F36" s="68"/>
      <c r="G36" s="68"/>
      <c r="H36" s="69"/>
      <c r="I36" s="70">
        <v>2</v>
      </c>
      <c r="J36" s="71">
        <v>2</v>
      </c>
      <c r="K36" s="34" t="str">
        <f t="shared" ref="K36" si="8">IF(J36=5,"ü","û")</f>
        <v>û</v>
      </c>
    </row>
    <row r="37" spans="1:49" s="5" customFormat="1" x14ac:dyDescent="0.2"/>
    <row r="38" spans="1:49" s="5" customFormat="1" x14ac:dyDescent="0.2"/>
    <row r="39" spans="1:49" s="5" customFormat="1" x14ac:dyDescent="0.2"/>
    <row r="40" spans="1:49" s="5" customFormat="1" x14ac:dyDescent="0.2"/>
    <row r="41" spans="1:49" s="5" customFormat="1" x14ac:dyDescent="0.2"/>
    <row r="42" spans="1:49" s="5" customFormat="1" x14ac:dyDescent="0.2"/>
    <row r="43" spans="1:49" s="5" customFormat="1" x14ac:dyDescent="0.2"/>
    <row r="44" spans="1:49" s="5" customFormat="1" x14ac:dyDescent="0.2"/>
    <row r="45" spans="1:49" s="5" customFormat="1" x14ac:dyDescent="0.2"/>
    <row r="46" spans="1:49" s="5" customFormat="1" x14ac:dyDescent="0.2"/>
    <row r="47" spans="1:49" s="5" customFormat="1" x14ac:dyDescent="0.2"/>
    <row r="48" spans="1:49" s="5" customFormat="1" x14ac:dyDescent="0.2"/>
    <row r="49" spans="1:9" s="5" customFormat="1" x14ac:dyDescent="0.2"/>
    <row r="50" spans="1:9" s="5" customFormat="1" x14ac:dyDescent="0.2">
      <c r="A50" s="5" t="str">
        <f t="shared" ref="A50:I65" si="9">A4</f>
        <v>ลำดับ</v>
      </c>
      <c r="B50" s="5" t="str">
        <f t="shared" si="9"/>
        <v>หน่วยงาน</v>
      </c>
      <c r="C50" s="5">
        <f t="shared" si="9"/>
        <v>0</v>
      </c>
      <c r="D50" s="5" t="str">
        <f t="shared" si="9"/>
        <v>เป้าหมาย</v>
      </c>
      <c r="E50" s="5" t="str">
        <f t="shared" si="9"/>
        <v>งบรายได้จากโครงการจัดหารายได้</v>
      </c>
      <c r="F50" s="5">
        <f t="shared" si="9"/>
        <v>0</v>
      </c>
      <c r="G50" s="5">
        <f t="shared" si="9"/>
        <v>0</v>
      </c>
      <c r="H50" s="5" t="str">
        <f t="shared" si="9"/>
        <v>จำนวนอาจารย์ประจำทั้งหมด (เฉพาะที่ปฏิบัติงานจริง)</v>
      </c>
      <c r="I50" s="5" t="str">
        <f t="shared" si="9"/>
        <v>เฉลี่ยต่อคน / บาท</v>
      </c>
    </row>
    <row r="51" spans="1:9" s="5" customFormat="1" x14ac:dyDescent="0.2">
      <c r="A51" s="5">
        <f t="shared" si="9"/>
        <v>0</v>
      </c>
      <c r="B51" s="5">
        <f t="shared" si="9"/>
        <v>0</v>
      </c>
      <c r="C51" s="5" t="s">
        <v>10</v>
      </c>
      <c r="D51" s="5">
        <f t="shared" si="9"/>
        <v>0</v>
      </c>
      <c r="E51" s="5" t="str">
        <f t="shared" si="9"/>
        <v>ด้านการบริการวิชาการ</v>
      </c>
      <c r="F51" s="5" t="str">
        <f t="shared" si="9"/>
        <v>ด้านวิจัย</v>
      </c>
      <c r="G51" s="5" t="s">
        <v>12</v>
      </c>
      <c r="H51" s="5" t="s">
        <v>60</v>
      </c>
      <c r="I51" s="5" t="s">
        <v>61</v>
      </c>
    </row>
    <row r="52" spans="1:9" s="5" customFormat="1" x14ac:dyDescent="0.2">
      <c r="A52" s="5">
        <f t="shared" si="9"/>
        <v>1</v>
      </c>
      <c r="B52" s="5" t="str">
        <f t="shared" si="9"/>
        <v>1) คณะครุศาสตร์</v>
      </c>
      <c r="C52" s="5" t="s">
        <v>62</v>
      </c>
      <c r="D52" s="5">
        <f t="shared" si="9"/>
        <v>25000</v>
      </c>
      <c r="E52" s="5">
        <f t="shared" si="9"/>
        <v>0</v>
      </c>
      <c r="F52" s="5">
        <f t="shared" si="9"/>
        <v>758000</v>
      </c>
      <c r="G52" s="5">
        <f t="shared" si="9"/>
        <v>758000</v>
      </c>
      <c r="H52" s="5">
        <f t="shared" si="9"/>
        <v>54</v>
      </c>
      <c r="I52" s="5">
        <f t="shared" si="9"/>
        <v>14037.04</v>
      </c>
    </row>
    <row r="53" spans="1:9" s="5" customFormat="1" x14ac:dyDescent="0.2">
      <c r="A53" s="5">
        <f t="shared" si="9"/>
        <v>2</v>
      </c>
      <c r="B53" s="5" t="str">
        <f t="shared" si="9"/>
        <v>2) คณะวิทยาศาสตร์และเทคโนโลยี</v>
      </c>
      <c r="C53" s="5" t="s">
        <v>63</v>
      </c>
      <c r="D53" s="5">
        <f t="shared" si="9"/>
        <v>25000</v>
      </c>
      <c r="E53" s="5">
        <f t="shared" si="9"/>
        <v>109880</v>
      </c>
      <c r="F53" s="5">
        <f t="shared" si="9"/>
        <v>2206670.8199999998</v>
      </c>
      <c r="G53" s="5">
        <f t="shared" si="9"/>
        <v>2316550.8199999998</v>
      </c>
      <c r="H53" s="5">
        <f t="shared" si="9"/>
        <v>103</v>
      </c>
      <c r="I53" s="5">
        <f t="shared" si="9"/>
        <v>22490.78</v>
      </c>
    </row>
    <row r="54" spans="1:9" s="5" customFormat="1" x14ac:dyDescent="0.2">
      <c r="A54" s="5">
        <f t="shared" si="9"/>
        <v>3</v>
      </c>
      <c r="B54" s="5" t="str">
        <f t="shared" si="9"/>
        <v>3) คณะมนุษยศาสตร์และสังคมศาสตร์</v>
      </c>
      <c r="C54" s="5" t="s">
        <v>64</v>
      </c>
      <c r="D54" s="5">
        <f t="shared" si="9"/>
        <v>25000</v>
      </c>
      <c r="E54" s="5">
        <f t="shared" si="9"/>
        <v>0</v>
      </c>
      <c r="F54" s="5">
        <f t="shared" si="9"/>
        <v>0</v>
      </c>
      <c r="G54" s="5">
        <f t="shared" si="9"/>
        <v>0</v>
      </c>
      <c r="H54" s="5">
        <f t="shared" si="9"/>
        <v>50</v>
      </c>
      <c r="I54" s="5" t="str">
        <f t="shared" si="9"/>
        <v>N/A</v>
      </c>
    </row>
    <row r="55" spans="1:9" s="5" customFormat="1" x14ac:dyDescent="0.2">
      <c r="A55" s="5">
        <f t="shared" si="9"/>
        <v>4</v>
      </c>
      <c r="B55" s="5" t="str">
        <f t="shared" si="9"/>
        <v>4) คณะวิทยาการจัดการ</v>
      </c>
      <c r="C55" s="5" t="s">
        <v>65</v>
      </c>
      <c r="D55" s="5">
        <f t="shared" si="9"/>
        <v>25000</v>
      </c>
      <c r="E55" s="5">
        <f t="shared" si="9"/>
        <v>0</v>
      </c>
      <c r="F55" s="5">
        <f t="shared" si="9"/>
        <v>0</v>
      </c>
      <c r="G55" s="5">
        <f t="shared" si="9"/>
        <v>0</v>
      </c>
      <c r="H55" s="5">
        <f t="shared" si="9"/>
        <v>55</v>
      </c>
      <c r="I55" s="5" t="str">
        <f t="shared" si="9"/>
        <v>N/A</v>
      </c>
    </row>
    <row r="56" spans="1:9" s="5" customFormat="1" x14ac:dyDescent="0.2">
      <c r="A56" s="5">
        <f t="shared" si="9"/>
        <v>5</v>
      </c>
      <c r="B56" s="5" t="str">
        <f t="shared" si="9"/>
        <v>5) คณะเทคโนโลยีอุตสาหกรรม</v>
      </c>
      <c r="C56" s="5" t="s">
        <v>66</v>
      </c>
      <c r="D56" s="5">
        <f t="shared" si="9"/>
        <v>25000</v>
      </c>
      <c r="E56" s="5">
        <f t="shared" si="9"/>
        <v>0</v>
      </c>
      <c r="F56" s="5">
        <f t="shared" si="9"/>
        <v>1287892.2</v>
      </c>
      <c r="G56" s="5">
        <f t="shared" si="9"/>
        <v>1287892.2</v>
      </c>
      <c r="H56" s="5">
        <f t="shared" si="9"/>
        <v>55</v>
      </c>
      <c r="I56" s="5">
        <f t="shared" si="9"/>
        <v>23416.22</v>
      </c>
    </row>
    <row r="57" spans="1:9" s="5" customFormat="1" x14ac:dyDescent="0.2">
      <c r="A57" s="5">
        <f t="shared" si="9"/>
        <v>6</v>
      </c>
      <c r="B57" s="5" t="str">
        <f t="shared" si="9"/>
        <v>6) คณะศิลปกรรมศาสตร์</v>
      </c>
      <c r="C57" s="5" t="s">
        <v>67</v>
      </c>
      <c r="D57" s="5">
        <f t="shared" si="9"/>
        <v>25000</v>
      </c>
      <c r="E57" s="5">
        <f t="shared" si="9"/>
        <v>56000</v>
      </c>
      <c r="F57" s="5">
        <f t="shared" si="9"/>
        <v>0</v>
      </c>
      <c r="G57" s="5">
        <f t="shared" si="9"/>
        <v>56000</v>
      </c>
      <c r="H57" s="5">
        <f t="shared" si="9"/>
        <v>47</v>
      </c>
      <c r="I57" s="5">
        <f t="shared" si="9"/>
        <v>1191.49</v>
      </c>
    </row>
    <row r="58" spans="1:9" s="5" customFormat="1" x14ac:dyDescent="0.2">
      <c r="A58" s="5">
        <f t="shared" si="9"/>
        <v>7</v>
      </c>
      <c r="B58" s="5" t="str">
        <f t="shared" si="9"/>
        <v>7)  บัณฑิตวิทยาลัย</v>
      </c>
      <c r="C58" s="5" t="s">
        <v>68</v>
      </c>
      <c r="D58" s="5">
        <f t="shared" si="9"/>
        <v>25000</v>
      </c>
      <c r="E58" s="5">
        <f t="shared" si="9"/>
        <v>745000</v>
      </c>
      <c r="F58" s="5">
        <f t="shared" si="9"/>
        <v>22736319.399999999</v>
      </c>
      <c r="G58" s="5">
        <f t="shared" si="9"/>
        <v>23481319.399999999</v>
      </c>
      <c r="H58" s="5">
        <f t="shared" si="9"/>
        <v>69</v>
      </c>
      <c r="I58" s="5">
        <f t="shared" si="9"/>
        <v>340308.98</v>
      </c>
    </row>
    <row r="59" spans="1:9" s="5" customFormat="1" x14ac:dyDescent="0.2">
      <c r="A59" s="5">
        <f t="shared" si="9"/>
        <v>8</v>
      </c>
      <c r="B59" s="5" t="str">
        <f t="shared" si="9"/>
        <v>8)  วิทยาลัยนวัตกรรมและการจัดการ</v>
      </c>
      <c r="C59" s="5" t="s">
        <v>69</v>
      </c>
      <c r="D59" s="5">
        <f t="shared" si="9"/>
        <v>25000</v>
      </c>
      <c r="E59" s="5">
        <f t="shared" si="9"/>
        <v>596000</v>
      </c>
      <c r="F59" s="5">
        <f t="shared" si="9"/>
        <v>5426724</v>
      </c>
      <c r="G59" s="5">
        <f t="shared" si="9"/>
        <v>6022724</v>
      </c>
      <c r="H59" s="5">
        <f t="shared" si="9"/>
        <v>93</v>
      </c>
      <c r="I59" s="5">
        <f t="shared" si="9"/>
        <v>64760.47</v>
      </c>
    </row>
    <row r="60" spans="1:9" s="5" customFormat="1" x14ac:dyDescent="0.2">
      <c r="A60" s="5">
        <f t="shared" si="9"/>
        <v>9</v>
      </c>
      <c r="B60" s="5" t="str">
        <f t="shared" si="9"/>
        <v>9) วิทยาลัยพยาบาลและสุขภาพ</v>
      </c>
      <c r="C60" s="5" t="s">
        <v>70</v>
      </c>
      <c r="D60" s="5">
        <f t="shared" si="9"/>
        <v>25000</v>
      </c>
      <c r="E60" s="5">
        <f t="shared" si="9"/>
        <v>0</v>
      </c>
      <c r="F60" s="5">
        <f t="shared" si="9"/>
        <v>646000</v>
      </c>
      <c r="G60" s="5">
        <f t="shared" si="9"/>
        <v>646000</v>
      </c>
      <c r="H60" s="5">
        <f t="shared" si="9"/>
        <v>48</v>
      </c>
      <c r="I60" s="5">
        <f t="shared" si="9"/>
        <v>13458.33</v>
      </c>
    </row>
    <row r="61" spans="1:9" s="5" customFormat="1" x14ac:dyDescent="0.2">
      <c r="A61" s="5">
        <f t="shared" si="9"/>
        <v>10</v>
      </c>
      <c r="B61" s="5" t="str">
        <f t="shared" si="9"/>
        <v>10) วิทยาลัยสหเวชศาสตร์</v>
      </c>
      <c r="C61" s="5" t="s">
        <v>71</v>
      </c>
      <c r="D61" s="5">
        <f t="shared" si="9"/>
        <v>25000</v>
      </c>
      <c r="E61" s="5">
        <f t="shared" si="9"/>
        <v>0</v>
      </c>
      <c r="F61" s="5">
        <f t="shared" si="9"/>
        <v>12052025</v>
      </c>
      <c r="G61" s="5">
        <f t="shared" si="9"/>
        <v>12052025</v>
      </c>
      <c r="H61" s="5">
        <f t="shared" si="9"/>
        <v>61</v>
      </c>
      <c r="I61" s="5">
        <f t="shared" si="9"/>
        <v>197574.18</v>
      </c>
    </row>
    <row r="62" spans="1:9" s="5" customFormat="1" x14ac:dyDescent="0.2">
      <c r="A62" s="5">
        <f t="shared" si="9"/>
        <v>11</v>
      </c>
      <c r="B62" s="5" t="str">
        <f t="shared" si="9"/>
        <v xml:space="preserve">11) วิทยาลัยโลจิสติกส์และซัพพลายเชน </v>
      </c>
      <c r="C62" s="5" t="s">
        <v>72</v>
      </c>
      <c r="D62" s="5">
        <f t="shared" si="9"/>
        <v>25000</v>
      </c>
      <c r="E62" s="5">
        <f t="shared" si="9"/>
        <v>0</v>
      </c>
      <c r="F62" s="5">
        <f t="shared" si="9"/>
        <v>6423620</v>
      </c>
      <c r="G62" s="5">
        <f t="shared" si="9"/>
        <v>6423620</v>
      </c>
      <c r="H62" s="5">
        <f t="shared" si="9"/>
        <v>54</v>
      </c>
      <c r="I62" s="5">
        <f t="shared" si="9"/>
        <v>118955.93</v>
      </c>
    </row>
    <row r="63" spans="1:9" s="5" customFormat="1" x14ac:dyDescent="0.2">
      <c r="A63" s="5">
        <f t="shared" si="9"/>
        <v>12</v>
      </c>
      <c r="B63" s="5" t="str">
        <f t="shared" si="9"/>
        <v>12) วิทยาลัยสถาปัตยกรรมศาสตร์</v>
      </c>
      <c r="C63" s="5" t="s">
        <v>73</v>
      </c>
      <c r="D63" s="5">
        <f t="shared" si="9"/>
        <v>25000</v>
      </c>
      <c r="E63" s="5">
        <f t="shared" si="9"/>
        <v>0</v>
      </c>
      <c r="F63" s="5">
        <f t="shared" si="9"/>
        <v>0</v>
      </c>
      <c r="G63" s="5">
        <f t="shared" si="9"/>
        <v>0</v>
      </c>
      <c r="H63" s="5">
        <f t="shared" si="9"/>
        <v>11</v>
      </c>
      <c r="I63" s="5" t="str">
        <f t="shared" si="9"/>
        <v>N/A</v>
      </c>
    </row>
    <row r="64" spans="1:9" s="5" customFormat="1" x14ac:dyDescent="0.2">
      <c r="A64" s="5">
        <f t="shared" si="9"/>
        <v>13</v>
      </c>
      <c r="B64" s="5" t="str">
        <f t="shared" si="9"/>
        <v>13) วิทยาลัยการเมืองและการปกครอง</v>
      </c>
      <c r="C64" s="5" t="s">
        <v>74</v>
      </c>
      <c r="D64" s="5">
        <f t="shared" si="9"/>
        <v>25000</v>
      </c>
      <c r="E64" s="5">
        <f t="shared" si="9"/>
        <v>0</v>
      </c>
      <c r="F64" s="5">
        <f t="shared" si="9"/>
        <v>239550.6</v>
      </c>
      <c r="G64" s="5">
        <f t="shared" si="9"/>
        <v>239550.6</v>
      </c>
      <c r="H64" s="5">
        <f t="shared" si="9"/>
        <v>58</v>
      </c>
      <c r="I64" s="5">
        <f t="shared" si="9"/>
        <v>4130.18</v>
      </c>
    </row>
    <row r="65" spans="1:9" s="5" customFormat="1" x14ac:dyDescent="0.2">
      <c r="A65" s="5">
        <f t="shared" si="9"/>
        <v>14</v>
      </c>
      <c r="B65" s="5" t="str">
        <f t="shared" si="9"/>
        <v>14) วิทยาลัยการจัดการอุตสาหกรรมบริการ</v>
      </c>
      <c r="C65" s="5" t="s">
        <v>75</v>
      </c>
      <c r="D65" s="5">
        <f t="shared" si="9"/>
        <v>25000</v>
      </c>
      <c r="E65" s="5">
        <f t="shared" si="9"/>
        <v>258420</v>
      </c>
      <c r="F65" s="5">
        <f t="shared" si="9"/>
        <v>4285597.5999999996</v>
      </c>
      <c r="G65" s="5">
        <f t="shared" si="9"/>
        <v>4544017.5999999996</v>
      </c>
      <c r="H65" s="5">
        <f t="shared" si="9"/>
        <v>64</v>
      </c>
      <c r="I65" s="5">
        <f t="shared" si="9"/>
        <v>71000.28</v>
      </c>
    </row>
    <row r="66" spans="1:9" s="5" customFormat="1" x14ac:dyDescent="0.2">
      <c r="A66" s="5">
        <f t="shared" ref="A66:I67" si="10">A20</f>
        <v>15</v>
      </c>
      <c r="B66" s="5" t="str">
        <f t="shared" si="10"/>
        <v>15) วิทยาลัยนิเทศศาสตร์</v>
      </c>
      <c r="C66" s="5" t="s">
        <v>76</v>
      </c>
      <c r="D66" s="5">
        <f t="shared" si="10"/>
        <v>25000</v>
      </c>
      <c r="E66" s="5">
        <f t="shared" si="10"/>
        <v>0</v>
      </c>
      <c r="F66" s="5">
        <f t="shared" si="10"/>
        <v>0</v>
      </c>
      <c r="G66" s="5">
        <f t="shared" si="10"/>
        <v>0</v>
      </c>
      <c r="H66" s="5">
        <f t="shared" si="10"/>
        <v>44</v>
      </c>
      <c r="I66" s="5" t="str">
        <f t="shared" si="10"/>
        <v>N/A</v>
      </c>
    </row>
    <row r="67" spans="1:9" s="5" customFormat="1" x14ac:dyDescent="0.2">
      <c r="A67" s="5">
        <f t="shared" si="10"/>
        <v>16</v>
      </c>
      <c r="B67" s="5" t="str">
        <f t="shared" si="10"/>
        <v>16) ศูนย์การศึกษา จ. อุดรธานี</v>
      </c>
      <c r="C67" s="5" t="s">
        <v>77</v>
      </c>
      <c r="D67" s="5">
        <f t="shared" si="10"/>
        <v>25000</v>
      </c>
      <c r="E67" s="5">
        <f t="shared" si="10"/>
        <v>0</v>
      </c>
      <c r="F67" s="5">
        <f t="shared" si="10"/>
        <v>14960</v>
      </c>
      <c r="G67" s="5">
        <f t="shared" si="10"/>
        <v>14960</v>
      </c>
      <c r="H67" s="5">
        <f t="shared" si="10"/>
        <v>22</v>
      </c>
      <c r="I67" s="5">
        <f t="shared" si="10"/>
        <v>680</v>
      </c>
    </row>
    <row r="68" spans="1:9" s="5" customFormat="1" x14ac:dyDescent="0.2">
      <c r="C68" s="5" t="s">
        <v>38</v>
      </c>
      <c r="D68" s="72">
        <f t="shared" ref="D68:I68" si="11">D33</f>
        <v>650000</v>
      </c>
      <c r="E68" s="72">
        <f t="shared" si="11"/>
        <v>33141600</v>
      </c>
      <c r="F68" s="72">
        <f t="shared" si="11"/>
        <v>56857609.620000005</v>
      </c>
      <c r="G68" s="72">
        <f t="shared" si="11"/>
        <v>89999209.620000005</v>
      </c>
      <c r="H68" s="72">
        <f t="shared" si="11"/>
        <v>888</v>
      </c>
      <c r="I68" s="72">
        <f t="shared" si="11"/>
        <v>101350.46</v>
      </c>
    </row>
    <row r="69" spans="1:9" s="5" customFormat="1" x14ac:dyDescent="0.2"/>
    <row r="70" spans="1:9" s="5" customFormat="1" x14ac:dyDescent="0.2"/>
    <row r="71" spans="1:9" s="5" customFormat="1" x14ac:dyDescent="0.2">
      <c r="C71" s="5" t="s">
        <v>10</v>
      </c>
      <c r="G71" s="5" t="s">
        <v>12</v>
      </c>
    </row>
    <row r="72" spans="1:9" s="5" customFormat="1" x14ac:dyDescent="0.2">
      <c r="B72" s="5" t="str">
        <f t="shared" ref="B72:I82" si="12">B22</f>
        <v>17) สำนักงานอธิการบดี</v>
      </c>
      <c r="C72" s="5" t="s">
        <v>78</v>
      </c>
      <c r="D72" s="5">
        <f t="shared" si="12"/>
        <v>500000</v>
      </c>
      <c r="E72" s="5">
        <f t="shared" si="12"/>
        <v>430000</v>
      </c>
      <c r="F72" s="5">
        <f t="shared" si="12"/>
        <v>0</v>
      </c>
      <c r="G72" s="5">
        <f t="shared" si="12"/>
        <v>430000</v>
      </c>
      <c r="H72" s="5">
        <f t="shared" si="12"/>
        <v>0</v>
      </c>
      <c r="I72" s="5">
        <f t="shared" si="12"/>
        <v>430000</v>
      </c>
    </row>
    <row r="73" spans="1:9" s="5" customFormat="1" x14ac:dyDescent="0.2">
      <c r="B73" s="5" t="str">
        <f t="shared" si="12"/>
        <v>18) สำนักวิทยบริการและเทคโนโลยีฯ</v>
      </c>
      <c r="C73" s="5" t="s">
        <v>79</v>
      </c>
      <c r="D73" s="5">
        <f t="shared" si="12"/>
        <v>500000</v>
      </c>
      <c r="E73" s="5">
        <f t="shared" si="12"/>
        <v>0</v>
      </c>
      <c r="F73" s="5">
        <f t="shared" si="12"/>
        <v>318250</v>
      </c>
      <c r="G73" s="5">
        <f t="shared" si="12"/>
        <v>318250</v>
      </c>
      <c r="H73" s="5">
        <f t="shared" si="12"/>
        <v>0</v>
      </c>
      <c r="I73" s="5">
        <f t="shared" si="12"/>
        <v>318250</v>
      </c>
    </row>
    <row r="74" spans="1:9" s="5" customFormat="1" x14ac:dyDescent="0.2">
      <c r="B74" s="5" t="str">
        <f t="shared" si="12"/>
        <v>19) สำนักศิลปะและวัฒนธรรม</v>
      </c>
      <c r="C74" s="5" t="s">
        <v>80</v>
      </c>
      <c r="D74" s="5">
        <f t="shared" si="12"/>
        <v>500000</v>
      </c>
      <c r="E74" s="5">
        <f t="shared" si="12"/>
        <v>0</v>
      </c>
      <c r="F74" s="5">
        <f t="shared" si="12"/>
        <v>0</v>
      </c>
      <c r="G74" s="5">
        <f t="shared" si="12"/>
        <v>0</v>
      </c>
      <c r="H74" s="5">
        <f t="shared" si="12"/>
        <v>0</v>
      </c>
      <c r="I74" s="5" t="str">
        <f t="shared" si="12"/>
        <v>N/A</v>
      </c>
    </row>
    <row r="75" spans="1:9" s="5" customFormat="1" x14ac:dyDescent="0.2">
      <c r="B75" s="5" t="str">
        <f t="shared" si="12"/>
        <v>20) สถาบันวิจัยและพัฒนา</v>
      </c>
      <c r="C75" s="5" t="s">
        <v>81</v>
      </c>
      <c r="D75" s="5">
        <f t="shared" si="12"/>
        <v>500000</v>
      </c>
      <c r="E75" s="5">
        <f t="shared" si="12"/>
        <v>418000</v>
      </c>
      <c r="F75" s="5">
        <f t="shared" si="12"/>
        <v>0</v>
      </c>
      <c r="G75" s="5">
        <f t="shared" si="12"/>
        <v>418000</v>
      </c>
      <c r="H75" s="5">
        <f t="shared" si="12"/>
        <v>0</v>
      </c>
      <c r="I75" s="5">
        <f t="shared" si="12"/>
        <v>418000</v>
      </c>
    </row>
    <row r="76" spans="1:9" s="5" customFormat="1" x14ac:dyDescent="0.2">
      <c r="B76" s="5" t="str">
        <f t="shared" si="12"/>
        <v>21) สำนักวิชาการศึกษาทั่วไปฯ</v>
      </c>
      <c r="C76" s="5" t="s">
        <v>82</v>
      </c>
      <c r="D76" s="5">
        <f t="shared" si="12"/>
        <v>500000</v>
      </c>
      <c r="E76" s="5">
        <f t="shared" si="12"/>
        <v>0</v>
      </c>
      <c r="F76" s="5">
        <f t="shared" si="12"/>
        <v>0</v>
      </c>
      <c r="G76" s="5">
        <f t="shared" si="12"/>
        <v>0</v>
      </c>
      <c r="H76" s="5">
        <f t="shared" si="12"/>
        <v>0</v>
      </c>
      <c r="I76" s="5" t="str">
        <f t="shared" si="12"/>
        <v>N/A</v>
      </c>
    </row>
    <row r="77" spans="1:9" s="5" customFormat="1" x14ac:dyDescent="0.2">
      <c r="B77" s="5" t="str">
        <f t="shared" si="12"/>
        <v>22) สสสร.</v>
      </c>
      <c r="C77" s="5" t="s">
        <v>83</v>
      </c>
      <c r="D77" s="5">
        <f t="shared" si="12"/>
        <v>500000</v>
      </c>
      <c r="E77" s="5">
        <f t="shared" si="12"/>
        <v>1895500</v>
      </c>
      <c r="F77" s="5">
        <f t="shared" si="12"/>
        <v>0</v>
      </c>
      <c r="G77" s="5">
        <f t="shared" si="12"/>
        <v>1895500</v>
      </c>
      <c r="H77" s="5">
        <f t="shared" si="12"/>
        <v>0</v>
      </c>
      <c r="I77" s="5">
        <f t="shared" si="12"/>
        <v>1895500</v>
      </c>
    </row>
    <row r="78" spans="1:9" s="5" customFormat="1" x14ac:dyDescent="0.2">
      <c r="B78" s="5" t="str">
        <f t="shared" si="12"/>
        <v>24) สำนักทรัพย์สินและรายได้</v>
      </c>
      <c r="C78" s="5" t="s">
        <v>84</v>
      </c>
      <c r="D78" s="5">
        <f t="shared" si="12"/>
        <v>500000</v>
      </c>
      <c r="E78" s="5">
        <f t="shared" si="12"/>
        <v>28467800</v>
      </c>
      <c r="F78" s="5">
        <f t="shared" si="12"/>
        <v>0</v>
      </c>
      <c r="G78" s="5">
        <f t="shared" si="12"/>
        <v>28467800</v>
      </c>
      <c r="H78" s="5">
        <f t="shared" si="12"/>
        <v>0</v>
      </c>
      <c r="I78" s="5">
        <f t="shared" si="12"/>
        <v>28467800</v>
      </c>
    </row>
    <row r="79" spans="1:9" s="5" customFormat="1" x14ac:dyDescent="0.2">
      <c r="B79" s="5" t="str">
        <f t="shared" si="12"/>
        <v>26) วิทยาเขตนครปฐม</v>
      </c>
      <c r="C79" s="5" t="s">
        <v>85</v>
      </c>
      <c r="D79" s="5">
        <f t="shared" si="12"/>
        <v>500000</v>
      </c>
      <c r="E79" s="5">
        <f t="shared" si="12"/>
        <v>0</v>
      </c>
      <c r="F79" s="5">
        <f t="shared" si="12"/>
        <v>0</v>
      </c>
      <c r="G79" s="5">
        <f t="shared" si="12"/>
        <v>0</v>
      </c>
      <c r="H79" s="5">
        <f t="shared" si="12"/>
        <v>0</v>
      </c>
      <c r="I79" s="5" t="str">
        <f t="shared" si="12"/>
        <v>N/A</v>
      </c>
    </row>
    <row r="80" spans="1:9" s="5" customFormat="1" x14ac:dyDescent="0.2">
      <c r="B80" s="5" t="str">
        <f t="shared" si="12"/>
        <v>27) ศูนย์การศึกษา จ.สุมทรสงคราม</v>
      </c>
      <c r="C80" s="5" t="s">
        <v>86</v>
      </c>
      <c r="D80" s="5">
        <f t="shared" si="12"/>
        <v>500000</v>
      </c>
      <c r="E80" s="5">
        <f t="shared" si="12"/>
        <v>125000</v>
      </c>
      <c r="F80" s="5">
        <f t="shared" si="12"/>
        <v>0</v>
      </c>
      <c r="G80" s="5">
        <f t="shared" si="12"/>
        <v>125000</v>
      </c>
      <c r="H80" s="5">
        <f t="shared" si="12"/>
        <v>0</v>
      </c>
      <c r="I80" s="5">
        <f t="shared" si="12"/>
        <v>125000</v>
      </c>
    </row>
    <row r="81" spans="2:9" s="5" customFormat="1" x14ac:dyDescent="0.2">
      <c r="B81" s="5" t="str">
        <f t="shared" si="12"/>
        <v>28) ศูนย์การศึกษา จ.ระนอง</v>
      </c>
      <c r="C81" s="5" t="s">
        <v>87</v>
      </c>
      <c r="D81" s="5">
        <f t="shared" si="12"/>
        <v>500000</v>
      </c>
      <c r="E81" s="5">
        <f t="shared" si="12"/>
        <v>0</v>
      </c>
      <c r="F81" s="5">
        <f t="shared" si="12"/>
        <v>462000</v>
      </c>
      <c r="G81" s="5">
        <f t="shared" si="12"/>
        <v>462000</v>
      </c>
      <c r="H81" s="5">
        <f t="shared" si="12"/>
        <v>0</v>
      </c>
      <c r="I81" s="5">
        <f t="shared" si="12"/>
        <v>462000</v>
      </c>
    </row>
    <row r="82" spans="2:9" s="5" customFormat="1" x14ac:dyDescent="0.2">
      <c r="B82" s="5" t="str">
        <f t="shared" si="12"/>
        <v>29) ศูนย์แห่งความเป็นเลิศในการดูแลผู้สูงอายุ</v>
      </c>
      <c r="C82" s="5" t="s">
        <v>88</v>
      </c>
      <c r="D82" s="5">
        <f t="shared" si="12"/>
        <v>500000</v>
      </c>
      <c r="E82" s="5">
        <f t="shared" si="12"/>
        <v>40000</v>
      </c>
      <c r="F82" s="5">
        <f t="shared" si="12"/>
        <v>0</v>
      </c>
      <c r="G82" s="5">
        <f t="shared" si="12"/>
        <v>40000</v>
      </c>
      <c r="H82" s="5">
        <f t="shared" si="12"/>
        <v>0</v>
      </c>
      <c r="I82" s="5">
        <f t="shared" si="12"/>
        <v>40000</v>
      </c>
    </row>
    <row r="83" spans="2:9" s="5" customFormat="1" x14ac:dyDescent="0.2"/>
    <row r="84" spans="2:9" s="5" customFormat="1" x14ac:dyDescent="0.2"/>
    <row r="85" spans="2:9" s="5" customFormat="1" x14ac:dyDescent="0.2"/>
    <row r="86" spans="2:9" s="5" customFormat="1" x14ac:dyDescent="0.2"/>
    <row r="87" spans="2:9" s="5" customFormat="1" x14ac:dyDescent="0.2"/>
    <row r="88" spans="2:9" s="5" customFormat="1" x14ac:dyDescent="0.2"/>
    <row r="89" spans="2:9" s="5" customFormat="1" x14ac:dyDescent="0.2"/>
    <row r="90" spans="2:9" s="5" customFormat="1" x14ac:dyDescent="0.2"/>
    <row r="91" spans="2:9" s="5" customFormat="1" x14ac:dyDescent="0.2"/>
    <row r="92" spans="2:9" s="5" customFormat="1" x14ac:dyDescent="0.2"/>
    <row r="93" spans="2:9" s="5" customFormat="1" x14ac:dyDescent="0.2"/>
    <row r="94" spans="2:9" s="5" customFormat="1" x14ac:dyDescent="0.2"/>
    <row r="95" spans="2:9" s="5" customFormat="1" x14ac:dyDescent="0.2"/>
    <row r="96" spans="2:9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</sheetData>
  <mergeCells count="43">
    <mergeCell ref="A33:C33"/>
    <mergeCell ref="A35:B36"/>
    <mergeCell ref="C35:H36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I4:I5"/>
    <mergeCell ref="J4:J5"/>
    <mergeCell ref="K4:K5"/>
    <mergeCell ref="B6:C6"/>
    <mergeCell ref="B7:C7"/>
    <mergeCell ref="B8:C8"/>
    <mergeCell ref="A1:B1"/>
    <mergeCell ref="C1:I1"/>
    <mergeCell ref="J1:K1"/>
    <mergeCell ref="A2:B2"/>
    <mergeCell ref="J2:K2"/>
    <mergeCell ref="A4:A5"/>
    <mergeCell ref="B4:C5"/>
    <mergeCell ref="D4:D5"/>
    <mergeCell ref="E4:G4"/>
    <mergeCell ref="H4:H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3"/>
  <sheetViews>
    <sheetView zoomScale="70" zoomScaleNormal="70" workbookViewId="0">
      <pane ySplit="5" topLeftCell="A6" activePane="bottomLeft" state="frozen"/>
      <selection activeCell="I33" sqref="I33"/>
      <selection pane="bottomLeft" activeCell="I33" sqref="I33"/>
    </sheetView>
  </sheetViews>
  <sheetFormatPr defaultColWidth="9" defaultRowHeight="24" x14ac:dyDescent="0.2"/>
  <cols>
    <col min="1" max="1" width="9" style="107"/>
    <col min="2" max="2" width="31.5" style="107" customWidth="1"/>
    <col min="3" max="3" width="52" style="107" customWidth="1"/>
    <col min="4" max="4" width="19.25" style="107" customWidth="1"/>
    <col min="5" max="5" width="19" style="107" customWidth="1"/>
    <col min="6" max="6" width="19.125" style="107" customWidth="1"/>
    <col min="7" max="48" width="9" style="26"/>
    <col min="49" max="16384" width="9" style="107"/>
  </cols>
  <sheetData>
    <row r="1" spans="1:7" ht="30.75" x14ac:dyDescent="0.2">
      <c r="A1" s="73"/>
      <c r="B1" s="74" t="s">
        <v>89</v>
      </c>
      <c r="C1" s="75" t="s">
        <v>1</v>
      </c>
      <c r="D1" s="75"/>
      <c r="E1" s="76" t="s">
        <v>2</v>
      </c>
      <c r="F1" s="77"/>
      <c r="G1" s="78"/>
    </row>
    <row r="2" spans="1:7" ht="30.75" x14ac:dyDescent="0.2">
      <c r="A2" s="79"/>
      <c r="B2" s="80" t="s">
        <v>3</v>
      </c>
      <c r="C2" s="81" t="s">
        <v>4</v>
      </c>
      <c r="D2" s="82"/>
      <c r="E2" s="8" t="s">
        <v>5</v>
      </c>
      <c r="F2" s="12"/>
      <c r="G2" s="83"/>
    </row>
    <row r="3" spans="1:7" s="26" customFormat="1" x14ac:dyDescent="0.2">
      <c r="A3" s="79"/>
      <c r="B3" s="84"/>
      <c r="C3" s="14" t="s">
        <v>90</v>
      </c>
      <c r="D3" s="14" t="s">
        <v>91</v>
      </c>
      <c r="E3" s="85" t="s">
        <v>92</v>
      </c>
      <c r="F3" s="86"/>
    </row>
    <row r="4" spans="1:7" s="26" customFormat="1" ht="21" customHeight="1" x14ac:dyDescent="0.2">
      <c r="A4" s="87" t="s">
        <v>9</v>
      </c>
      <c r="B4" s="88" t="s">
        <v>10</v>
      </c>
      <c r="C4" s="88" t="s">
        <v>93</v>
      </c>
      <c r="D4" s="89" t="s">
        <v>12</v>
      </c>
      <c r="E4" s="90"/>
      <c r="F4" s="91"/>
    </row>
    <row r="5" spans="1:7" s="26" customFormat="1" ht="21" customHeight="1" x14ac:dyDescent="0.2">
      <c r="A5" s="92"/>
      <c r="B5" s="93"/>
      <c r="C5" s="93"/>
      <c r="D5" s="94" t="s">
        <v>17</v>
      </c>
      <c r="E5" s="94" t="s">
        <v>18</v>
      </c>
      <c r="F5" s="94" t="s">
        <v>19</v>
      </c>
    </row>
    <row r="6" spans="1:7" s="26" customFormat="1" ht="48" x14ac:dyDescent="0.2">
      <c r="A6" s="95">
        <v>1</v>
      </c>
      <c r="B6" s="96" t="s">
        <v>94</v>
      </c>
      <c r="C6" s="96" t="s">
        <v>95</v>
      </c>
      <c r="D6" s="97">
        <v>430000</v>
      </c>
      <c r="E6" s="98"/>
      <c r="F6" s="99">
        <f t="shared" ref="F6:F69" si="0">D6+E6</f>
        <v>430000</v>
      </c>
    </row>
    <row r="7" spans="1:7" s="26" customFormat="1" ht="48" x14ac:dyDescent="0.2">
      <c r="A7" s="95">
        <v>2</v>
      </c>
      <c r="B7" s="96" t="s">
        <v>96</v>
      </c>
      <c r="C7" s="96" t="s">
        <v>97</v>
      </c>
      <c r="D7" s="97">
        <v>292500</v>
      </c>
      <c r="E7" s="98"/>
      <c r="F7" s="99">
        <f t="shared" si="0"/>
        <v>292500</v>
      </c>
    </row>
    <row r="8" spans="1:7" s="26" customFormat="1" ht="48" x14ac:dyDescent="0.2">
      <c r="A8" s="95">
        <v>3</v>
      </c>
      <c r="B8" s="96" t="s">
        <v>96</v>
      </c>
      <c r="C8" s="96" t="s">
        <v>98</v>
      </c>
      <c r="D8" s="97">
        <v>125500</v>
      </c>
      <c r="E8" s="98"/>
      <c r="F8" s="99">
        <f t="shared" si="0"/>
        <v>125500</v>
      </c>
    </row>
    <row r="9" spans="1:7" s="26" customFormat="1" ht="72" x14ac:dyDescent="0.2">
      <c r="A9" s="95">
        <v>4</v>
      </c>
      <c r="B9" s="96" t="s">
        <v>99</v>
      </c>
      <c r="C9" s="96" t="s">
        <v>100</v>
      </c>
      <c r="D9" s="98"/>
      <c r="E9" s="97">
        <v>318250</v>
      </c>
      <c r="F9" s="99">
        <f t="shared" si="0"/>
        <v>318250</v>
      </c>
    </row>
    <row r="10" spans="1:7" s="26" customFormat="1" ht="48" x14ac:dyDescent="0.2">
      <c r="A10" s="95">
        <v>5</v>
      </c>
      <c r="B10" s="96" t="s">
        <v>101</v>
      </c>
      <c r="C10" s="96" t="s">
        <v>102</v>
      </c>
      <c r="D10" s="97">
        <v>1158000</v>
      </c>
      <c r="E10" s="98"/>
      <c r="F10" s="99">
        <f t="shared" si="0"/>
        <v>1158000</v>
      </c>
    </row>
    <row r="11" spans="1:7" s="26" customFormat="1" ht="48" x14ac:dyDescent="0.2">
      <c r="A11" s="95">
        <v>6</v>
      </c>
      <c r="B11" s="96" t="s">
        <v>101</v>
      </c>
      <c r="C11" s="96" t="s">
        <v>103</v>
      </c>
      <c r="D11" s="97">
        <v>362500</v>
      </c>
      <c r="E11" s="98"/>
      <c r="F11" s="99">
        <f t="shared" si="0"/>
        <v>362500</v>
      </c>
    </row>
    <row r="12" spans="1:7" s="26" customFormat="1" ht="72" x14ac:dyDescent="0.2">
      <c r="A12" s="95">
        <v>7</v>
      </c>
      <c r="B12" s="96" t="s">
        <v>101</v>
      </c>
      <c r="C12" s="96" t="s">
        <v>104</v>
      </c>
      <c r="D12" s="97">
        <v>375000</v>
      </c>
      <c r="E12" s="98"/>
      <c r="F12" s="99">
        <f t="shared" si="0"/>
        <v>375000</v>
      </c>
    </row>
    <row r="13" spans="1:7" s="26" customFormat="1" ht="96" x14ac:dyDescent="0.2">
      <c r="A13" s="95">
        <v>8</v>
      </c>
      <c r="B13" s="96" t="s">
        <v>105</v>
      </c>
      <c r="C13" s="96" t="s">
        <v>106</v>
      </c>
      <c r="D13" s="98"/>
      <c r="E13" s="97">
        <v>500000</v>
      </c>
      <c r="F13" s="99">
        <f t="shared" si="0"/>
        <v>500000</v>
      </c>
    </row>
    <row r="14" spans="1:7" s="26" customFormat="1" ht="96" x14ac:dyDescent="0.2">
      <c r="A14" s="95">
        <v>9</v>
      </c>
      <c r="B14" s="96" t="s">
        <v>105</v>
      </c>
      <c r="C14" s="96" t="s">
        <v>107</v>
      </c>
      <c r="D14" s="98"/>
      <c r="E14" s="97">
        <v>228000</v>
      </c>
      <c r="F14" s="99">
        <f t="shared" si="0"/>
        <v>228000</v>
      </c>
    </row>
    <row r="15" spans="1:7" s="26" customFormat="1" x14ac:dyDescent="0.2">
      <c r="A15" s="95">
        <v>10</v>
      </c>
      <c r="B15" s="96" t="s">
        <v>105</v>
      </c>
      <c r="C15" s="96" t="s">
        <v>108</v>
      </c>
      <c r="D15" s="98"/>
      <c r="E15" s="97">
        <v>30000</v>
      </c>
      <c r="F15" s="99">
        <f t="shared" si="0"/>
        <v>30000</v>
      </c>
    </row>
    <row r="16" spans="1:7" s="26" customFormat="1" ht="72" x14ac:dyDescent="0.2">
      <c r="A16" s="95">
        <v>11</v>
      </c>
      <c r="B16" s="96" t="s">
        <v>109</v>
      </c>
      <c r="C16" s="96" t="s">
        <v>110</v>
      </c>
      <c r="D16" s="99"/>
      <c r="E16" s="97">
        <v>1287892.2</v>
      </c>
      <c r="F16" s="99">
        <f t="shared" si="0"/>
        <v>1287892.2</v>
      </c>
    </row>
    <row r="17" spans="1:6" s="26" customFormat="1" ht="48" x14ac:dyDescent="0.2">
      <c r="A17" s="95">
        <v>12</v>
      </c>
      <c r="B17" s="96" t="s">
        <v>111</v>
      </c>
      <c r="C17" s="96" t="s">
        <v>112</v>
      </c>
      <c r="D17" s="98"/>
      <c r="E17" s="97">
        <v>1963170.82</v>
      </c>
      <c r="F17" s="99">
        <f t="shared" si="0"/>
        <v>1963170.82</v>
      </c>
    </row>
    <row r="18" spans="1:6" s="26" customFormat="1" x14ac:dyDescent="0.2">
      <c r="A18" s="95">
        <v>13</v>
      </c>
      <c r="B18" s="96" t="s">
        <v>111</v>
      </c>
      <c r="C18" s="96" t="s">
        <v>113</v>
      </c>
      <c r="D18" s="97">
        <v>59880</v>
      </c>
      <c r="E18" s="98"/>
      <c r="F18" s="99">
        <f t="shared" si="0"/>
        <v>59880</v>
      </c>
    </row>
    <row r="19" spans="1:6" s="26" customFormat="1" ht="168" x14ac:dyDescent="0.2">
      <c r="A19" s="95">
        <v>14</v>
      </c>
      <c r="B19" s="96" t="s">
        <v>111</v>
      </c>
      <c r="C19" s="96" t="s">
        <v>114</v>
      </c>
      <c r="D19" s="98"/>
      <c r="E19" s="97">
        <v>243500</v>
      </c>
      <c r="F19" s="99">
        <f t="shared" si="0"/>
        <v>243500</v>
      </c>
    </row>
    <row r="20" spans="1:6" s="26" customFormat="1" x14ac:dyDescent="0.2">
      <c r="A20" s="95">
        <v>15</v>
      </c>
      <c r="B20" s="96" t="s">
        <v>111</v>
      </c>
      <c r="C20" s="96" t="s">
        <v>115</v>
      </c>
      <c r="D20" s="97">
        <v>18000</v>
      </c>
      <c r="E20" s="98"/>
      <c r="F20" s="99">
        <f t="shared" si="0"/>
        <v>18000</v>
      </c>
    </row>
    <row r="21" spans="1:6" s="26" customFormat="1" x14ac:dyDescent="0.2">
      <c r="A21" s="95">
        <v>16</v>
      </c>
      <c r="B21" s="96" t="s">
        <v>111</v>
      </c>
      <c r="C21" s="96" t="s">
        <v>116</v>
      </c>
      <c r="D21" s="97">
        <v>32000</v>
      </c>
      <c r="E21" s="98"/>
      <c r="F21" s="99">
        <f t="shared" si="0"/>
        <v>32000</v>
      </c>
    </row>
    <row r="22" spans="1:6" s="26" customFormat="1" ht="48" x14ac:dyDescent="0.2">
      <c r="A22" s="95">
        <v>17</v>
      </c>
      <c r="B22" s="96" t="s">
        <v>117</v>
      </c>
      <c r="C22" s="96" t="s">
        <v>118</v>
      </c>
      <c r="D22" s="97">
        <v>56000</v>
      </c>
      <c r="E22" s="98"/>
      <c r="F22" s="99">
        <f t="shared" si="0"/>
        <v>56000</v>
      </c>
    </row>
    <row r="23" spans="1:6" s="26" customFormat="1" ht="72" x14ac:dyDescent="0.2">
      <c r="A23" s="95">
        <v>18</v>
      </c>
      <c r="B23" s="96" t="s">
        <v>119</v>
      </c>
      <c r="C23" s="96" t="s">
        <v>120</v>
      </c>
      <c r="D23" s="99"/>
      <c r="E23" s="97">
        <v>45000</v>
      </c>
      <c r="F23" s="99">
        <f t="shared" si="0"/>
        <v>45000</v>
      </c>
    </row>
    <row r="24" spans="1:6" s="26" customFormat="1" ht="48" x14ac:dyDescent="0.2">
      <c r="A24" s="95">
        <v>19</v>
      </c>
      <c r="B24" s="96" t="s">
        <v>119</v>
      </c>
      <c r="C24" s="96" t="s">
        <v>121</v>
      </c>
      <c r="D24" s="97">
        <v>495000</v>
      </c>
      <c r="E24" s="98"/>
      <c r="F24" s="99">
        <f t="shared" si="0"/>
        <v>495000</v>
      </c>
    </row>
    <row r="25" spans="1:6" s="26" customFormat="1" x14ac:dyDescent="0.2">
      <c r="A25" s="95">
        <v>20</v>
      </c>
      <c r="B25" s="96" t="s">
        <v>119</v>
      </c>
      <c r="C25" s="96" t="s">
        <v>122</v>
      </c>
      <c r="D25" s="97">
        <v>250000</v>
      </c>
      <c r="E25" s="98"/>
      <c r="F25" s="99">
        <f t="shared" si="0"/>
        <v>250000</v>
      </c>
    </row>
    <row r="26" spans="1:6" s="26" customFormat="1" ht="72" x14ac:dyDescent="0.2">
      <c r="A26" s="95">
        <v>21</v>
      </c>
      <c r="B26" s="96" t="s">
        <v>119</v>
      </c>
      <c r="C26" s="96" t="s">
        <v>123</v>
      </c>
      <c r="D26" s="99"/>
      <c r="E26" s="97">
        <v>338000</v>
      </c>
      <c r="F26" s="99">
        <f t="shared" si="0"/>
        <v>338000</v>
      </c>
    </row>
    <row r="27" spans="1:6" s="26" customFormat="1" ht="72" x14ac:dyDescent="0.2">
      <c r="A27" s="95">
        <v>22</v>
      </c>
      <c r="B27" s="96" t="s">
        <v>119</v>
      </c>
      <c r="C27" s="96" t="s">
        <v>124</v>
      </c>
      <c r="D27" s="99"/>
      <c r="E27" s="97">
        <v>126000</v>
      </c>
      <c r="F27" s="99">
        <f t="shared" si="0"/>
        <v>126000</v>
      </c>
    </row>
    <row r="28" spans="1:6" s="26" customFormat="1" ht="48" x14ac:dyDescent="0.2">
      <c r="A28" s="95">
        <v>23</v>
      </c>
      <c r="B28" s="96" t="s">
        <v>119</v>
      </c>
      <c r="C28" s="96" t="s">
        <v>125</v>
      </c>
      <c r="D28" s="98"/>
      <c r="E28" s="97">
        <v>7518300</v>
      </c>
      <c r="F28" s="99">
        <f t="shared" si="0"/>
        <v>7518300</v>
      </c>
    </row>
    <row r="29" spans="1:6" s="26" customFormat="1" ht="72" x14ac:dyDescent="0.2">
      <c r="A29" s="95">
        <v>24</v>
      </c>
      <c r="B29" s="96" t="s">
        <v>119</v>
      </c>
      <c r="C29" s="96" t="s">
        <v>126</v>
      </c>
      <c r="D29" s="98"/>
      <c r="E29" s="97">
        <v>12265336</v>
      </c>
      <c r="F29" s="99">
        <f t="shared" si="0"/>
        <v>12265336</v>
      </c>
    </row>
    <row r="30" spans="1:6" s="26" customFormat="1" ht="72" x14ac:dyDescent="0.2">
      <c r="A30" s="95">
        <v>25</v>
      </c>
      <c r="B30" s="96" t="s">
        <v>119</v>
      </c>
      <c r="C30" s="96" t="s">
        <v>127</v>
      </c>
      <c r="D30" s="98"/>
      <c r="E30" s="97">
        <v>1296433.3999999999</v>
      </c>
      <c r="F30" s="99">
        <f t="shared" si="0"/>
        <v>1296433.3999999999</v>
      </c>
    </row>
    <row r="31" spans="1:6" s="26" customFormat="1" ht="72" x14ac:dyDescent="0.2">
      <c r="A31" s="95">
        <v>26</v>
      </c>
      <c r="B31" s="96" t="s">
        <v>119</v>
      </c>
      <c r="C31" s="96" t="s">
        <v>128</v>
      </c>
      <c r="D31" s="99"/>
      <c r="E31" s="97">
        <v>50000</v>
      </c>
      <c r="F31" s="99">
        <f t="shared" si="0"/>
        <v>50000</v>
      </c>
    </row>
    <row r="32" spans="1:6" s="26" customFormat="1" ht="48" x14ac:dyDescent="0.2">
      <c r="A32" s="95">
        <v>27</v>
      </c>
      <c r="B32" s="96" t="s">
        <v>129</v>
      </c>
      <c r="C32" s="96" t="s">
        <v>130</v>
      </c>
      <c r="D32" s="98"/>
      <c r="E32" s="97">
        <v>1097250</v>
      </c>
      <c r="F32" s="99">
        <f t="shared" si="0"/>
        <v>1097250</v>
      </c>
    </row>
    <row r="33" spans="1:6" s="26" customFormat="1" ht="48" x14ac:dyDescent="0.2">
      <c r="A33" s="95">
        <v>28</v>
      </c>
      <c r="B33" s="96" t="s">
        <v>131</v>
      </c>
      <c r="C33" s="96" t="s">
        <v>132</v>
      </c>
      <c r="D33" s="98"/>
      <c r="E33" s="97">
        <v>462000</v>
      </c>
      <c r="F33" s="99">
        <f t="shared" si="0"/>
        <v>462000</v>
      </c>
    </row>
    <row r="34" spans="1:6" s="26" customFormat="1" ht="48" x14ac:dyDescent="0.2">
      <c r="A34" s="95">
        <v>29</v>
      </c>
      <c r="B34" s="96" t="s">
        <v>133</v>
      </c>
      <c r="C34" s="96" t="s">
        <v>134</v>
      </c>
      <c r="D34" s="98"/>
      <c r="E34" s="97">
        <v>14960</v>
      </c>
      <c r="F34" s="99">
        <f t="shared" si="0"/>
        <v>14960</v>
      </c>
    </row>
    <row r="35" spans="1:6" s="26" customFormat="1" ht="48" x14ac:dyDescent="0.2">
      <c r="A35" s="95">
        <v>30</v>
      </c>
      <c r="B35" s="96" t="s">
        <v>135</v>
      </c>
      <c r="C35" s="96" t="s">
        <v>136</v>
      </c>
      <c r="D35" s="97">
        <v>125000</v>
      </c>
      <c r="E35" s="98"/>
      <c r="F35" s="99">
        <f t="shared" si="0"/>
        <v>125000</v>
      </c>
    </row>
    <row r="36" spans="1:6" s="26" customFormat="1" x14ac:dyDescent="0.2">
      <c r="A36" s="95">
        <v>31</v>
      </c>
      <c r="B36" s="96" t="s">
        <v>137</v>
      </c>
      <c r="C36" s="96" t="s">
        <v>138</v>
      </c>
      <c r="D36" s="100">
        <v>28467800</v>
      </c>
      <c r="E36" s="97"/>
      <c r="F36" s="99">
        <f t="shared" si="0"/>
        <v>28467800</v>
      </c>
    </row>
    <row r="37" spans="1:6" s="26" customFormat="1" ht="48" x14ac:dyDescent="0.2">
      <c r="A37" s="95">
        <v>32</v>
      </c>
      <c r="B37" s="96" t="s">
        <v>139</v>
      </c>
      <c r="C37" s="96" t="s">
        <v>140</v>
      </c>
      <c r="D37" s="97">
        <v>40000</v>
      </c>
      <c r="E37" s="98"/>
      <c r="F37" s="99">
        <f t="shared" si="0"/>
        <v>40000</v>
      </c>
    </row>
    <row r="38" spans="1:6" s="26" customFormat="1" ht="72" x14ac:dyDescent="0.2">
      <c r="A38" s="95">
        <v>33</v>
      </c>
      <c r="B38" s="96" t="s">
        <v>141</v>
      </c>
      <c r="C38" s="96" t="s">
        <v>142</v>
      </c>
      <c r="D38" s="98"/>
      <c r="E38" s="97">
        <v>400000</v>
      </c>
      <c r="F38" s="99">
        <f t="shared" si="0"/>
        <v>400000</v>
      </c>
    </row>
    <row r="39" spans="1:6" s="26" customFormat="1" ht="144" x14ac:dyDescent="0.2">
      <c r="A39" s="95">
        <v>34</v>
      </c>
      <c r="B39" s="96" t="s">
        <v>141</v>
      </c>
      <c r="C39" s="96" t="s">
        <v>143</v>
      </c>
      <c r="D39" s="98"/>
      <c r="E39" s="97">
        <v>49000</v>
      </c>
      <c r="F39" s="99">
        <f t="shared" si="0"/>
        <v>49000</v>
      </c>
    </row>
    <row r="40" spans="1:6" s="26" customFormat="1" ht="48" x14ac:dyDescent="0.2">
      <c r="A40" s="95">
        <v>35</v>
      </c>
      <c r="B40" s="96" t="s">
        <v>144</v>
      </c>
      <c r="C40" s="96" t="s">
        <v>145</v>
      </c>
      <c r="D40" s="97">
        <v>240000</v>
      </c>
      <c r="E40" s="98"/>
      <c r="F40" s="99">
        <f t="shared" si="0"/>
        <v>240000</v>
      </c>
    </row>
    <row r="41" spans="1:6" s="26" customFormat="1" ht="48" x14ac:dyDescent="0.2">
      <c r="A41" s="95">
        <v>36</v>
      </c>
      <c r="B41" s="96" t="s">
        <v>144</v>
      </c>
      <c r="C41" s="96" t="s">
        <v>146</v>
      </c>
      <c r="D41" s="98"/>
      <c r="E41" s="97">
        <v>3014674</v>
      </c>
      <c r="F41" s="99">
        <f t="shared" si="0"/>
        <v>3014674</v>
      </c>
    </row>
    <row r="42" spans="1:6" s="26" customFormat="1" ht="72" x14ac:dyDescent="0.2">
      <c r="A42" s="95">
        <v>37</v>
      </c>
      <c r="B42" s="96" t="s">
        <v>144</v>
      </c>
      <c r="C42" s="96" t="s">
        <v>147</v>
      </c>
      <c r="D42" s="97">
        <v>316000</v>
      </c>
      <c r="E42" s="98"/>
      <c r="F42" s="99">
        <f t="shared" si="0"/>
        <v>316000</v>
      </c>
    </row>
    <row r="43" spans="1:6" s="26" customFormat="1" ht="48" x14ac:dyDescent="0.2">
      <c r="A43" s="95">
        <v>38</v>
      </c>
      <c r="B43" s="96" t="s">
        <v>144</v>
      </c>
      <c r="C43" s="96" t="s">
        <v>148</v>
      </c>
      <c r="D43" s="97">
        <v>40000</v>
      </c>
      <c r="E43" s="98"/>
      <c r="F43" s="99">
        <f t="shared" si="0"/>
        <v>40000</v>
      </c>
    </row>
    <row r="44" spans="1:6" s="26" customFormat="1" ht="72" x14ac:dyDescent="0.2">
      <c r="A44" s="95">
        <v>39</v>
      </c>
      <c r="B44" s="96" t="s">
        <v>144</v>
      </c>
      <c r="C44" s="96" t="s">
        <v>149</v>
      </c>
      <c r="D44" s="98"/>
      <c r="E44" s="97">
        <v>37500</v>
      </c>
      <c r="F44" s="99">
        <f t="shared" si="0"/>
        <v>37500</v>
      </c>
    </row>
    <row r="45" spans="1:6" s="26" customFormat="1" ht="72" x14ac:dyDescent="0.2">
      <c r="A45" s="95">
        <v>40</v>
      </c>
      <c r="B45" s="96" t="s">
        <v>144</v>
      </c>
      <c r="C45" s="96" t="s">
        <v>150</v>
      </c>
      <c r="D45" s="98"/>
      <c r="E45" s="97">
        <v>826500</v>
      </c>
      <c r="F45" s="99">
        <f t="shared" si="0"/>
        <v>826500</v>
      </c>
    </row>
    <row r="46" spans="1:6" s="26" customFormat="1" ht="72" x14ac:dyDescent="0.2">
      <c r="A46" s="95">
        <v>41</v>
      </c>
      <c r="B46" s="96" t="s">
        <v>151</v>
      </c>
      <c r="C46" s="96" t="s">
        <v>152</v>
      </c>
      <c r="D46" s="98"/>
      <c r="E46" s="97">
        <v>499900</v>
      </c>
      <c r="F46" s="99">
        <f t="shared" si="0"/>
        <v>499900</v>
      </c>
    </row>
    <row r="47" spans="1:6" s="26" customFormat="1" ht="72" x14ac:dyDescent="0.2">
      <c r="A47" s="95">
        <v>42</v>
      </c>
      <c r="B47" s="96" t="s">
        <v>151</v>
      </c>
      <c r="C47" s="96" t="s">
        <v>153</v>
      </c>
      <c r="D47" s="98"/>
      <c r="E47" s="97">
        <v>599150</v>
      </c>
      <c r="F47" s="99">
        <f t="shared" si="0"/>
        <v>599150</v>
      </c>
    </row>
    <row r="48" spans="1:6" s="26" customFormat="1" ht="72" x14ac:dyDescent="0.2">
      <c r="A48" s="95">
        <v>43</v>
      </c>
      <c r="B48" s="96" t="s">
        <v>154</v>
      </c>
      <c r="C48" s="96" t="s">
        <v>155</v>
      </c>
      <c r="D48" s="98"/>
      <c r="E48" s="97">
        <v>722000</v>
      </c>
      <c r="F48" s="99">
        <f t="shared" si="0"/>
        <v>722000</v>
      </c>
    </row>
    <row r="49" spans="1:6" s="26" customFormat="1" ht="72" x14ac:dyDescent="0.2">
      <c r="A49" s="95">
        <v>44</v>
      </c>
      <c r="B49" s="96" t="s">
        <v>154</v>
      </c>
      <c r="C49" s="96" t="s">
        <v>156</v>
      </c>
      <c r="D49" s="98"/>
      <c r="E49" s="97">
        <v>267000</v>
      </c>
      <c r="F49" s="99">
        <f t="shared" si="0"/>
        <v>267000</v>
      </c>
    </row>
    <row r="50" spans="1:6" s="26" customFormat="1" ht="48" x14ac:dyDescent="0.2">
      <c r="A50" s="95">
        <v>45</v>
      </c>
      <c r="B50" s="96" t="s">
        <v>154</v>
      </c>
      <c r="C50" s="96" t="s">
        <v>157</v>
      </c>
      <c r="D50" s="98"/>
      <c r="E50" s="97">
        <v>2470000</v>
      </c>
      <c r="F50" s="99">
        <f t="shared" si="0"/>
        <v>2470000</v>
      </c>
    </row>
    <row r="51" spans="1:6" s="26" customFormat="1" ht="48" x14ac:dyDescent="0.2">
      <c r="A51" s="95">
        <v>46</v>
      </c>
      <c r="B51" s="96" t="s">
        <v>154</v>
      </c>
      <c r="C51" s="96" t="s">
        <v>158</v>
      </c>
      <c r="D51" s="98"/>
      <c r="E51" s="97">
        <v>660000</v>
      </c>
      <c r="F51" s="99">
        <f t="shared" si="0"/>
        <v>660000</v>
      </c>
    </row>
    <row r="52" spans="1:6" s="26" customFormat="1" ht="48" x14ac:dyDescent="0.2">
      <c r="A52" s="95">
        <v>47</v>
      </c>
      <c r="B52" s="96" t="s">
        <v>154</v>
      </c>
      <c r="C52" s="96" t="s">
        <v>159</v>
      </c>
      <c r="D52" s="98"/>
      <c r="E52" s="97">
        <v>1307425</v>
      </c>
      <c r="F52" s="99">
        <f t="shared" si="0"/>
        <v>1307425</v>
      </c>
    </row>
    <row r="53" spans="1:6" s="26" customFormat="1" ht="72" x14ac:dyDescent="0.2">
      <c r="A53" s="95">
        <v>48</v>
      </c>
      <c r="B53" s="96" t="s">
        <v>154</v>
      </c>
      <c r="C53" s="96" t="s">
        <v>160</v>
      </c>
      <c r="D53" s="98"/>
      <c r="E53" s="97">
        <v>6263100</v>
      </c>
      <c r="F53" s="99">
        <f t="shared" si="0"/>
        <v>6263100</v>
      </c>
    </row>
    <row r="54" spans="1:6" s="26" customFormat="1" ht="48" x14ac:dyDescent="0.2">
      <c r="A54" s="95">
        <v>49</v>
      </c>
      <c r="B54" s="96" t="s">
        <v>154</v>
      </c>
      <c r="C54" s="96" t="s">
        <v>161</v>
      </c>
      <c r="D54" s="98"/>
      <c r="E54" s="97">
        <v>200000</v>
      </c>
      <c r="F54" s="99">
        <f t="shared" si="0"/>
        <v>200000</v>
      </c>
    </row>
    <row r="55" spans="1:6" s="26" customFormat="1" ht="48" x14ac:dyDescent="0.2">
      <c r="A55" s="95">
        <v>50</v>
      </c>
      <c r="B55" s="96" t="s">
        <v>162</v>
      </c>
      <c r="C55" s="96" t="s">
        <v>163</v>
      </c>
      <c r="D55" s="99"/>
      <c r="E55" s="97">
        <v>162500</v>
      </c>
      <c r="F55" s="99">
        <f t="shared" si="0"/>
        <v>162500</v>
      </c>
    </row>
    <row r="56" spans="1:6" s="26" customFormat="1" ht="72" x14ac:dyDescent="0.2">
      <c r="A56" s="95">
        <v>51</v>
      </c>
      <c r="B56" s="96" t="s">
        <v>164</v>
      </c>
      <c r="C56" s="96" t="s">
        <v>165</v>
      </c>
      <c r="D56" s="98"/>
      <c r="E56" s="97">
        <v>457000</v>
      </c>
      <c r="F56" s="99">
        <f t="shared" si="0"/>
        <v>457000</v>
      </c>
    </row>
    <row r="57" spans="1:6" s="26" customFormat="1" ht="72" x14ac:dyDescent="0.2">
      <c r="A57" s="95">
        <v>52</v>
      </c>
      <c r="B57" s="96" t="s">
        <v>164</v>
      </c>
      <c r="C57" s="96" t="s">
        <v>166</v>
      </c>
      <c r="D57" s="98"/>
      <c r="E57" s="97">
        <v>324000</v>
      </c>
      <c r="F57" s="99">
        <f t="shared" si="0"/>
        <v>324000</v>
      </c>
    </row>
    <row r="58" spans="1:6" s="26" customFormat="1" ht="72" x14ac:dyDescent="0.2">
      <c r="A58" s="95">
        <v>53</v>
      </c>
      <c r="B58" s="96" t="s">
        <v>164</v>
      </c>
      <c r="C58" s="96" t="s">
        <v>167</v>
      </c>
      <c r="D58" s="98"/>
      <c r="E58" s="97">
        <v>500000</v>
      </c>
      <c r="F58" s="99">
        <f t="shared" si="0"/>
        <v>500000</v>
      </c>
    </row>
    <row r="59" spans="1:6" s="26" customFormat="1" ht="120" x14ac:dyDescent="0.2">
      <c r="A59" s="95">
        <v>54</v>
      </c>
      <c r="B59" s="96" t="s">
        <v>164</v>
      </c>
      <c r="C59" s="96" t="s">
        <v>168</v>
      </c>
      <c r="D59" s="98"/>
      <c r="E59" s="97">
        <v>304000</v>
      </c>
      <c r="F59" s="99">
        <f t="shared" si="0"/>
        <v>304000</v>
      </c>
    </row>
    <row r="60" spans="1:6" s="26" customFormat="1" ht="96" x14ac:dyDescent="0.2">
      <c r="A60" s="95">
        <v>55</v>
      </c>
      <c r="B60" s="96" t="s">
        <v>164</v>
      </c>
      <c r="C60" s="96" t="s">
        <v>169</v>
      </c>
      <c r="D60" s="98"/>
      <c r="E60" s="97">
        <v>4699920</v>
      </c>
      <c r="F60" s="99">
        <f t="shared" si="0"/>
        <v>4699920</v>
      </c>
    </row>
    <row r="61" spans="1:6" s="26" customFormat="1" ht="48" x14ac:dyDescent="0.2">
      <c r="A61" s="95">
        <v>56</v>
      </c>
      <c r="B61" s="96" t="s">
        <v>164</v>
      </c>
      <c r="C61" s="96" t="s">
        <v>170</v>
      </c>
      <c r="D61" s="98"/>
      <c r="E61" s="97">
        <v>138700</v>
      </c>
      <c r="F61" s="99">
        <f t="shared" si="0"/>
        <v>138700</v>
      </c>
    </row>
    <row r="62" spans="1:6" s="26" customFormat="1" ht="96" x14ac:dyDescent="0.2">
      <c r="A62" s="95">
        <v>57</v>
      </c>
      <c r="B62" s="96" t="s">
        <v>171</v>
      </c>
      <c r="C62" s="96" t="s">
        <v>172</v>
      </c>
      <c r="D62" s="97">
        <v>258420</v>
      </c>
      <c r="E62" s="98"/>
      <c r="F62" s="99">
        <f t="shared" si="0"/>
        <v>258420</v>
      </c>
    </row>
    <row r="63" spans="1:6" s="26" customFormat="1" ht="72" x14ac:dyDescent="0.2">
      <c r="A63" s="95">
        <v>58</v>
      </c>
      <c r="B63" s="96" t="s">
        <v>171</v>
      </c>
      <c r="C63" s="96" t="s">
        <v>173</v>
      </c>
      <c r="D63" s="99"/>
      <c r="E63" s="97">
        <v>1142377.6000000001</v>
      </c>
      <c r="F63" s="99">
        <f t="shared" si="0"/>
        <v>1142377.6000000001</v>
      </c>
    </row>
    <row r="64" spans="1:6" s="26" customFormat="1" ht="72" x14ac:dyDescent="0.2">
      <c r="A64" s="95">
        <v>59</v>
      </c>
      <c r="B64" s="96" t="s">
        <v>171</v>
      </c>
      <c r="C64" s="96" t="s">
        <v>174</v>
      </c>
      <c r="D64" s="99"/>
      <c r="E64" s="97">
        <v>3143220</v>
      </c>
      <c r="F64" s="99">
        <f t="shared" si="0"/>
        <v>3143220</v>
      </c>
    </row>
    <row r="65" spans="1:6" s="26" customFormat="1" ht="72" x14ac:dyDescent="0.2">
      <c r="A65" s="95">
        <v>60</v>
      </c>
      <c r="B65" s="96" t="s">
        <v>175</v>
      </c>
      <c r="C65" s="96" t="s">
        <v>176</v>
      </c>
      <c r="D65" s="99"/>
      <c r="E65" s="97">
        <v>239550.6</v>
      </c>
      <c r="F65" s="99">
        <f t="shared" si="0"/>
        <v>239550.6</v>
      </c>
    </row>
    <row r="66" spans="1:6" s="26" customFormat="1" ht="72" x14ac:dyDescent="0.2">
      <c r="A66" s="95">
        <v>61</v>
      </c>
      <c r="B66" s="96" t="s">
        <v>177</v>
      </c>
      <c r="C66" s="96" t="s">
        <v>178</v>
      </c>
      <c r="D66" s="98"/>
      <c r="E66" s="97">
        <v>646000</v>
      </c>
      <c r="F66" s="99">
        <f t="shared" si="0"/>
        <v>646000</v>
      </c>
    </row>
    <row r="67" spans="1:6" s="26" customFormat="1" x14ac:dyDescent="0.2">
      <c r="A67" s="101"/>
      <c r="B67" s="102"/>
      <c r="C67" s="102"/>
      <c r="D67" s="99"/>
      <c r="E67" s="99"/>
      <c r="F67" s="99">
        <f t="shared" si="0"/>
        <v>0</v>
      </c>
    </row>
    <row r="68" spans="1:6" s="26" customFormat="1" x14ac:dyDescent="0.2">
      <c r="A68" s="101"/>
      <c r="B68" s="102"/>
      <c r="C68" s="102"/>
      <c r="D68" s="99"/>
      <c r="E68" s="99"/>
      <c r="F68" s="99">
        <f t="shared" si="0"/>
        <v>0</v>
      </c>
    </row>
    <row r="69" spans="1:6" s="26" customFormat="1" x14ac:dyDescent="0.2">
      <c r="A69" s="101"/>
      <c r="B69" s="102"/>
      <c r="C69" s="102"/>
      <c r="D69" s="99"/>
      <c r="E69" s="99"/>
      <c r="F69" s="99">
        <f t="shared" si="0"/>
        <v>0</v>
      </c>
    </row>
    <row r="70" spans="1:6" s="26" customFormat="1" x14ac:dyDescent="0.2">
      <c r="A70" s="101"/>
      <c r="B70" s="102"/>
      <c r="C70" s="102"/>
      <c r="D70" s="99"/>
      <c r="E70" s="99"/>
      <c r="F70" s="99">
        <f t="shared" ref="F70:F133" si="1">D70+E70</f>
        <v>0</v>
      </c>
    </row>
    <row r="71" spans="1:6" s="26" customFormat="1" x14ac:dyDescent="0.2">
      <c r="A71" s="101"/>
      <c r="B71" s="102"/>
      <c r="C71" s="102"/>
      <c r="D71" s="99"/>
      <c r="E71" s="99"/>
      <c r="F71" s="99">
        <f t="shared" si="1"/>
        <v>0</v>
      </c>
    </row>
    <row r="72" spans="1:6" s="26" customFormat="1" x14ac:dyDescent="0.2">
      <c r="A72" s="101"/>
      <c r="B72" s="102"/>
      <c r="C72" s="102"/>
      <c r="D72" s="99"/>
      <c r="E72" s="99"/>
      <c r="F72" s="99">
        <f t="shared" si="1"/>
        <v>0</v>
      </c>
    </row>
    <row r="73" spans="1:6" s="26" customFormat="1" x14ac:dyDescent="0.2">
      <c r="A73" s="101"/>
      <c r="B73" s="102"/>
      <c r="C73" s="102"/>
      <c r="D73" s="99"/>
      <c r="E73" s="99"/>
      <c r="F73" s="99">
        <f t="shared" si="1"/>
        <v>0</v>
      </c>
    </row>
    <row r="74" spans="1:6" s="26" customFormat="1" x14ac:dyDescent="0.2">
      <c r="A74" s="101"/>
      <c r="B74" s="102"/>
      <c r="C74" s="102"/>
      <c r="D74" s="99"/>
      <c r="E74" s="99"/>
      <c r="F74" s="99">
        <f t="shared" si="1"/>
        <v>0</v>
      </c>
    </row>
    <row r="75" spans="1:6" s="26" customFormat="1" x14ac:dyDescent="0.2">
      <c r="A75" s="101"/>
      <c r="B75" s="102"/>
      <c r="C75" s="102"/>
      <c r="D75" s="99"/>
      <c r="E75" s="99"/>
      <c r="F75" s="99">
        <f t="shared" si="1"/>
        <v>0</v>
      </c>
    </row>
    <row r="76" spans="1:6" s="26" customFormat="1" x14ac:dyDescent="0.2">
      <c r="A76" s="101"/>
      <c r="B76" s="102"/>
      <c r="C76" s="102"/>
      <c r="D76" s="99"/>
      <c r="E76" s="99"/>
      <c r="F76" s="99">
        <f t="shared" si="1"/>
        <v>0</v>
      </c>
    </row>
    <row r="77" spans="1:6" s="26" customFormat="1" x14ac:dyDescent="0.2">
      <c r="A77" s="101"/>
      <c r="B77" s="102"/>
      <c r="C77" s="102"/>
      <c r="D77" s="99"/>
      <c r="E77" s="99"/>
      <c r="F77" s="99">
        <f t="shared" si="1"/>
        <v>0</v>
      </c>
    </row>
    <row r="78" spans="1:6" s="26" customFormat="1" x14ac:dyDescent="0.2">
      <c r="A78" s="101"/>
      <c r="B78" s="102"/>
      <c r="C78" s="102"/>
      <c r="D78" s="99"/>
      <c r="E78" s="99"/>
      <c r="F78" s="99">
        <f t="shared" si="1"/>
        <v>0</v>
      </c>
    </row>
    <row r="79" spans="1:6" s="26" customFormat="1" x14ac:dyDescent="0.2">
      <c r="A79" s="101"/>
      <c r="B79" s="102"/>
      <c r="C79" s="102"/>
      <c r="D79" s="99"/>
      <c r="E79" s="99"/>
      <c r="F79" s="99">
        <f t="shared" si="1"/>
        <v>0</v>
      </c>
    </row>
    <row r="80" spans="1:6" s="26" customFormat="1" x14ac:dyDescent="0.2">
      <c r="A80" s="101"/>
      <c r="B80" s="102"/>
      <c r="C80" s="102"/>
      <c r="D80" s="99"/>
      <c r="E80" s="99"/>
      <c r="F80" s="99">
        <f t="shared" si="1"/>
        <v>0</v>
      </c>
    </row>
    <row r="81" spans="1:6" s="26" customFormat="1" x14ac:dyDescent="0.2">
      <c r="A81" s="101"/>
      <c r="B81" s="102"/>
      <c r="C81" s="102"/>
      <c r="D81" s="99"/>
      <c r="E81" s="99"/>
      <c r="F81" s="99">
        <f t="shared" si="1"/>
        <v>0</v>
      </c>
    </row>
    <row r="82" spans="1:6" s="26" customFormat="1" x14ac:dyDescent="0.2">
      <c r="A82" s="101"/>
      <c r="B82" s="102"/>
      <c r="C82" s="102"/>
      <c r="D82" s="99"/>
      <c r="E82" s="99"/>
      <c r="F82" s="99">
        <f t="shared" si="1"/>
        <v>0</v>
      </c>
    </row>
    <row r="83" spans="1:6" s="26" customFormat="1" x14ac:dyDescent="0.2">
      <c r="A83" s="101"/>
      <c r="B83" s="102"/>
      <c r="C83" s="102"/>
      <c r="D83" s="99"/>
      <c r="E83" s="99"/>
      <c r="F83" s="99">
        <f t="shared" si="1"/>
        <v>0</v>
      </c>
    </row>
    <row r="84" spans="1:6" s="26" customFormat="1" x14ac:dyDescent="0.2">
      <c r="A84" s="101"/>
      <c r="B84" s="102"/>
      <c r="C84" s="102"/>
      <c r="D84" s="99"/>
      <c r="E84" s="99"/>
      <c r="F84" s="99">
        <f t="shared" si="1"/>
        <v>0</v>
      </c>
    </row>
    <row r="85" spans="1:6" s="26" customFormat="1" x14ac:dyDescent="0.2">
      <c r="A85" s="101"/>
      <c r="B85" s="102"/>
      <c r="C85" s="102"/>
      <c r="D85" s="99"/>
      <c r="E85" s="99"/>
      <c r="F85" s="99">
        <f t="shared" si="1"/>
        <v>0</v>
      </c>
    </row>
    <row r="86" spans="1:6" s="26" customFormat="1" x14ac:dyDescent="0.2">
      <c r="A86" s="101"/>
      <c r="B86" s="102"/>
      <c r="C86" s="102"/>
      <c r="D86" s="99"/>
      <c r="E86" s="99"/>
      <c r="F86" s="99">
        <f t="shared" si="1"/>
        <v>0</v>
      </c>
    </row>
    <row r="87" spans="1:6" s="26" customFormat="1" x14ac:dyDescent="0.2">
      <c r="A87" s="101"/>
      <c r="B87" s="102"/>
      <c r="C87" s="102"/>
      <c r="D87" s="99"/>
      <c r="E87" s="99"/>
      <c r="F87" s="99">
        <f t="shared" si="1"/>
        <v>0</v>
      </c>
    </row>
    <row r="88" spans="1:6" s="26" customFormat="1" x14ac:dyDescent="0.2">
      <c r="A88" s="101"/>
      <c r="B88" s="102"/>
      <c r="C88" s="102"/>
      <c r="D88" s="99"/>
      <c r="E88" s="99"/>
      <c r="F88" s="99">
        <f t="shared" si="1"/>
        <v>0</v>
      </c>
    </row>
    <row r="89" spans="1:6" s="26" customFormat="1" x14ac:dyDescent="0.2">
      <c r="A89" s="101"/>
      <c r="B89" s="102"/>
      <c r="C89" s="102"/>
      <c r="D89" s="99"/>
      <c r="E89" s="99"/>
      <c r="F89" s="99">
        <f t="shared" si="1"/>
        <v>0</v>
      </c>
    </row>
    <row r="90" spans="1:6" s="26" customFormat="1" x14ac:dyDescent="0.2">
      <c r="A90" s="101"/>
      <c r="B90" s="102"/>
      <c r="C90" s="102"/>
      <c r="D90" s="99"/>
      <c r="E90" s="99"/>
      <c r="F90" s="99">
        <f t="shared" si="1"/>
        <v>0</v>
      </c>
    </row>
    <row r="91" spans="1:6" s="26" customFormat="1" x14ac:dyDescent="0.2">
      <c r="A91" s="101"/>
      <c r="B91" s="102"/>
      <c r="C91" s="102"/>
      <c r="D91" s="99"/>
      <c r="E91" s="99"/>
      <c r="F91" s="99">
        <f t="shared" si="1"/>
        <v>0</v>
      </c>
    </row>
    <row r="92" spans="1:6" s="26" customFormat="1" x14ac:dyDescent="0.2">
      <c r="A92" s="101"/>
      <c r="B92" s="102"/>
      <c r="C92" s="102"/>
      <c r="D92" s="99"/>
      <c r="E92" s="99"/>
      <c r="F92" s="99">
        <f t="shared" si="1"/>
        <v>0</v>
      </c>
    </row>
    <row r="93" spans="1:6" s="26" customFormat="1" x14ac:dyDescent="0.2">
      <c r="A93" s="101"/>
      <c r="B93" s="102"/>
      <c r="C93" s="102"/>
      <c r="D93" s="99"/>
      <c r="E93" s="99"/>
      <c r="F93" s="99">
        <f t="shared" si="1"/>
        <v>0</v>
      </c>
    </row>
    <row r="94" spans="1:6" s="26" customFormat="1" x14ac:dyDescent="0.2">
      <c r="A94" s="101"/>
      <c r="B94" s="102"/>
      <c r="C94" s="102"/>
      <c r="D94" s="99"/>
      <c r="E94" s="99"/>
      <c r="F94" s="99">
        <f t="shared" si="1"/>
        <v>0</v>
      </c>
    </row>
    <row r="95" spans="1:6" s="26" customFormat="1" x14ac:dyDescent="0.2">
      <c r="A95" s="101"/>
      <c r="B95" s="102"/>
      <c r="C95" s="102"/>
      <c r="D95" s="99"/>
      <c r="E95" s="99"/>
      <c r="F95" s="99">
        <f t="shared" si="1"/>
        <v>0</v>
      </c>
    </row>
    <row r="96" spans="1:6" s="26" customFormat="1" x14ac:dyDescent="0.2">
      <c r="A96" s="101"/>
      <c r="B96" s="102"/>
      <c r="C96" s="102"/>
      <c r="D96" s="99"/>
      <c r="E96" s="99"/>
      <c r="F96" s="99">
        <f t="shared" si="1"/>
        <v>0</v>
      </c>
    </row>
    <row r="97" spans="1:6" s="26" customFormat="1" x14ac:dyDescent="0.2">
      <c r="A97" s="101"/>
      <c r="B97" s="102"/>
      <c r="C97" s="102"/>
      <c r="D97" s="99"/>
      <c r="E97" s="99"/>
      <c r="F97" s="99">
        <f t="shared" si="1"/>
        <v>0</v>
      </c>
    </row>
    <row r="98" spans="1:6" s="26" customFormat="1" x14ac:dyDescent="0.2">
      <c r="A98" s="101"/>
      <c r="B98" s="102"/>
      <c r="C98" s="102"/>
      <c r="D98" s="99"/>
      <c r="E98" s="99"/>
      <c r="F98" s="99">
        <f t="shared" si="1"/>
        <v>0</v>
      </c>
    </row>
    <row r="99" spans="1:6" s="26" customFormat="1" x14ac:dyDescent="0.2">
      <c r="A99" s="101"/>
      <c r="B99" s="102"/>
      <c r="C99" s="102"/>
      <c r="D99" s="99"/>
      <c r="E99" s="99"/>
      <c r="F99" s="99">
        <f t="shared" si="1"/>
        <v>0</v>
      </c>
    </row>
    <row r="100" spans="1:6" s="26" customFormat="1" x14ac:dyDescent="0.2">
      <c r="A100" s="101"/>
      <c r="B100" s="102"/>
      <c r="C100" s="102"/>
      <c r="D100" s="99"/>
      <c r="E100" s="99"/>
      <c r="F100" s="99">
        <f t="shared" si="1"/>
        <v>0</v>
      </c>
    </row>
    <row r="101" spans="1:6" s="26" customFormat="1" x14ac:dyDescent="0.2">
      <c r="A101" s="101"/>
      <c r="B101" s="102"/>
      <c r="C101" s="102"/>
      <c r="D101" s="99"/>
      <c r="E101" s="99"/>
      <c r="F101" s="99">
        <f t="shared" si="1"/>
        <v>0</v>
      </c>
    </row>
    <row r="102" spans="1:6" s="26" customFormat="1" x14ac:dyDescent="0.2">
      <c r="A102" s="101"/>
      <c r="B102" s="102"/>
      <c r="C102" s="102"/>
      <c r="D102" s="99"/>
      <c r="E102" s="99"/>
      <c r="F102" s="99">
        <f t="shared" si="1"/>
        <v>0</v>
      </c>
    </row>
    <row r="103" spans="1:6" s="26" customFormat="1" x14ac:dyDescent="0.2">
      <c r="A103" s="101"/>
      <c r="B103" s="102"/>
      <c r="C103" s="102"/>
      <c r="D103" s="99"/>
      <c r="E103" s="99"/>
      <c r="F103" s="99">
        <f t="shared" si="1"/>
        <v>0</v>
      </c>
    </row>
    <row r="104" spans="1:6" s="26" customFormat="1" x14ac:dyDescent="0.2">
      <c r="A104" s="101"/>
      <c r="B104" s="102"/>
      <c r="C104" s="102"/>
      <c r="D104" s="99"/>
      <c r="E104" s="99"/>
      <c r="F104" s="99">
        <f t="shared" si="1"/>
        <v>0</v>
      </c>
    </row>
    <row r="105" spans="1:6" s="26" customFormat="1" x14ac:dyDescent="0.2">
      <c r="A105" s="101"/>
      <c r="B105" s="102"/>
      <c r="C105" s="102"/>
      <c r="D105" s="99"/>
      <c r="E105" s="99"/>
      <c r="F105" s="99">
        <f t="shared" si="1"/>
        <v>0</v>
      </c>
    </row>
    <row r="106" spans="1:6" s="26" customFormat="1" x14ac:dyDescent="0.2">
      <c r="A106" s="101"/>
      <c r="B106" s="102"/>
      <c r="C106" s="102"/>
      <c r="D106" s="99"/>
      <c r="E106" s="99"/>
      <c r="F106" s="99">
        <f t="shared" si="1"/>
        <v>0</v>
      </c>
    </row>
    <row r="107" spans="1:6" s="26" customFormat="1" x14ac:dyDescent="0.2">
      <c r="A107" s="101"/>
      <c r="B107" s="102"/>
      <c r="C107" s="102"/>
      <c r="D107" s="99"/>
      <c r="E107" s="99"/>
      <c r="F107" s="99">
        <f t="shared" si="1"/>
        <v>0</v>
      </c>
    </row>
    <row r="108" spans="1:6" s="26" customFormat="1" x14ac:dyDescent="0.2">
      <c r="A108" s="101"/>
      <c r="B108" s="102"/>
      <c r="C108" s="102"/>
      <c r="D108" s="99"/>
      <c r="E108" s="99"/>
      <c r="F108" s="99">
        <f t="shared" si="1"/>
        <v>0</v>
      </c>
    </row>
    <row r="109" spans="1:6" s="26" customFormat="1" x14ac:dyDescent="0.2">
      <c r="A109" s="101"/>
      <c r="B109" s="102"/>
      <c r="C109" s="102"/>
      <c r="D109" s="99"/>
      <c r="E109" s="99"/>
      <c r="F109" s="99">
        <f t="shared" si="1"/>
        <v>0</v>
      </c>
    </row>
    <row r="110" spans="1:6" s="26" customFormat="1" x14ac:dyDescent="0.2">
      <c r="A110" s="101"/>
      <c r="B110" s="102"/>
      <c r="C110" s="102"/>
      <c r="D110" s="99"/>
      <c r="E110" s="99"/>
      <c r="F110" s="99">
        <f t="shared" si="1"/>
        <v>0</v>
      </c>
    </row>
    <row r="111" spans="1:6" s="26" customFormat="1" x14ac:dyDescent="0.2">
      <c r="A111" s="101"/>
      <c r="B111" s="102"/>
      <c r="C111" s="102"/>
      <c r="D111" s="99"/>
      <c r="E111" s="99"/>
      <c r="F111" s="99">
        <f t="shared" si="1"/>
        <v>0</v>
      </c>
    </row>
    <row r="112" spans="1:6" s="26" customFormat="1" x14ac:dyDescent="0.2">
      <c r="A112" s="101"/>
      <c r="B112" s="102"/>
      <c r="C112" s="102"/>
      <c r="D112" s="99"/>
      <c r="E112" s="99"/>
      <c r="F112" s="99">
        <f t="shared" si="1"/>
        <v>0</v>
      </c>
    </row>
    <row r="113" spans="1:6" s="26" customFormat="1" x14ac:dyDescent="0.2">
      <c r="A113" s="101"/>
      <c r="B113" s="102"/>
      <c r="C113" s="102"/>
      <c r="D113" s="99"/>
      <c r="E113" s="99"/>
      <c r="F113" s="99">
        <f t="shared" si="1"/>
        <v>0</v>
      </c>
    </row>
    <row r="114" spans="1:6" s="26" customFormat="1" x14ac:dyDescent="0.2">
      <c r="A114" s="101"/>
      <c r="B114" s="102"/>
      <c r="C114" s="102"/>
      <c r="D114" s="99"/>
      <c r="E114" s="99"/>
      <c r="F114" s="99">
        <f t="shared" si="1"/>
        <v>0</v>
      </c>
    </row>
    <row r="115" spans="1:6" s="26" customFormat="1" x14ac:dyDescent="0.2">
      <c r="A115" s="101"/>
      <c r="B115" s="102"/>
      <c r="C115" s="102"/>
      <c r="D115" s="99"/>
      <c r="E115" s="99"/>
      <c r="F115" s="99">
        <f t="shared" si="1"/>
        <v>0</v>
      </c>
    </row>
    <row r="116" spans="1:6" s="26" customFormat="1" x14ac:dyDescent="0.2">
      <c r="A116" s="101"/>
      <c r="B116" s="102"/>
      <c r="C116" s="102"/>
      <c r="D116" s="99"/>
      <c r="E116" s="99"/>
      <c r="F116" s="99">
        <f t="shared" si="1"/>
        <v>0</v>
      </c>
    </row>
    <row r="117" spans="1:6" s="26" customFormat="1" x14ac:dyDescent="0.2">
      <c r="A117" s="101"/>
      <c r="B117" s="102"/>
      <c r="C117" s="102"/>
      <c r="D117" s="99"/>
      <c r="E117" s="99"/>
      <c r="F117" s="99">
        <f t="shared" si="1"/>
        <v>0</v>
      </c>
    </row>
    <row r="118" spans="1:6" s="26" customFormat="1" x14ac:dyDescent="0.2">
      <c r="A118" s="101"/>
      <c r="B118" s="102"/>
      <c r="C118" s="102"/>
      <c r="D118" s="99"/>
      <c r="E118" s="99"/>
      <c r="F118" s="99">
        <f t="shared" si="1"/>
        <v>0</v>
      </c>
    </row>
    <row r="119" spans="1:6" s="26" customFormat="1" x14ac:dyDescent="0.2">
      <c r="A119" s="101"/>
      <c r="B119" s="102"/>
      <c r="C119" s="102"/>
      <c r="D119" s="99"/>
      <c r="E119" s="99"/>
      <c r="F119" s="99">
        <f t="shared" si="1"/>
        <v>0</v>
      </c>
    </row>
    <row r="120" spans="1:6" s="26" customFormat="1" x14ac:dyDescent="0.2">
      <c r="A120" s="101"/>
      <c r="B120" s="102"/>
      <c r="C120" s="102"/>
      <c r="D120" s="99"/>
      <c r="E120" s="99"/>
      <c r="F120" s="99">
        <f t="shared" si="1"/>
        <v>0</v>
      </c>
    </row>
    <row r="121" spans="1:6" s="26" customFormat="1" x14ac:dyDescent="0.2">
      <c r="A121" s="101"/>
      <c r="B121" s="102"/>
      <c r="C121" s="102"/>
      <c r="D121" s="99"/>
      <c r="E121" s="99"/>
      <c r="F121" s="99">
        <f t="shared" si="1"/>
        <v>0</v>
      </c>
    </row>
    <row r="122" spans="1:6" s="26" customFormat="1" x14ac:dyDescent="0.2">
      <c r="A122" s="101"/>
      <c r="B122" s="102"/>
      <c r="C122" s="102"/>
      <c r="D122" s="99"/>
      <c r="E122" s="99"/>
      <c r="F122" s="99">
        <f t="shared" si="1"/>
        <v>0</v>
      </c>
    </row>
    <row r="123" spans="1:6" s="26" customFormat="1" x14ac:dyDescent="0.2">
      <c r="A123" s="101"/>
      <c r="B123" s="102"/>
      <c r="C123" s="102"/>
      <c r="D123" s="99"/>
      <c r="E123" s="99"/>
      <c r="F123" s="99">
        <f t="shared" si="1"/>
        <v>0</v>
      </c>
    </row>
    <row r="124" spans="1:6" s="26" customFormat="1" x14ac:dyDescent="0.2">
      <c r="A124" s="101"/>
      <c r="B124" s="102"/>
      <c r="C124" s="102"/>
      <c r="D124" s="99"/>
      <c r="E124" s="99"/>
      <c r="F124" s="99">
        <f t="shared" si="1"/>
        <v>0</v>
      </c>
    </row>
    <row r="125" spans="1:6" s="26" customFormat="1" x14ac:dyDescent="0.2">
      <c r="A125" s="101"/>
      <c r="B125" s="102"/>
      <c r="C125" s="102"/>
      <c r="D125" s="99"/>
      <c r="E125" s="99"/>
      <c r="F125" s="99">
        <f t="shared" si="1"/>
        <v>0</v>
      </c>
    </row>
    <row r="126" spans="1:6" s="26" customFormat="1" x14ac:dyDescent="0.2">
      <c r="A126" s="101"/>
      <c r="B126" s="102"/>
      <c r="C126" s="102"/>
      <c r="D126" s="99"/>
      <c r="E126" s="99"/>
      <c r="F126" s="99">
        <f t="shared" si="1"/>
        <v>0</v>
      </c>
    </row>
    <row r="127" spans="1:6" s="26" customFormat="1" x14ac:dyDescent="0.2">
      <c r="A127" s="101"/>
      <c r="B127" s="102"/>
      <c r="C127" s="102"/>
      <c r="D127" s="99"/>
      <c r="E127" s="99"/>
      <c r="F127" s="99">
        <f t="shared" si="1"/>
        <v>0</v>
      </c>
    </row>
    <row r="128" spans="1:6" s="26" customFormat="1" x14ac:dyDescent="0.2">
      <c r="A128" s="101"/>
      <c r="B128" s="102"/>
      <c r="C128" s="102"/>
      <c r="D128" s="99"/>
      <c r="E128" s="99"/>
      <c r="F128" s="99">
        <f t="shared" si="1"/>
        <v>0</v>
      </c>
    </row>
    <row r="129" spans="1:6" s="26" customFormat="1" x14ac:dyDescent="0.2">
      <c r="A129" s="101"/>
      <c r="B129" s="102"/>
      <c r="C129" s="102"/>
      <c r="D129" s="99"/>
      <c r="E129" s="99"/>
      <c r="F129" s="99">
        <f t="shared" si="1"/>
        <v>0</v>
      </c>
    </row>
    <row r="130" spans="1:6" s="26" customFormat="1" x14ac:dyDescent="0.2">
      <c r="A130" s="101"/>
      <c r="B130" s="102"/>
      <c r="C130" s="102"/>
      <c r="D130" s="99"/>
      <c r="E130" s="99"/>
      <c r="F130" s="99">
        <f t="shared" si="1"/>
        <v>0</v>
      </c>
    </row>
    <row r="131" spans="1:6" s="26" customFormat="1" x14ac:dyDescent="0.2">
      <c r="A131" s="101"/>
      <c r="B131" s="102"/>
      <c r="C131" s="102"/>
      <c r="D131" s="99"/>
      <c r="E131" s="99"/>
      <c r="F131" s="99">
        <f t="shared" si="1"/>
        <v>0</v>
      </c>
    </row>
    <row r="132" spans="1:6" s="26" customFormat="1" x14ac:dyDescent="0.2">
      <c r="A132" s="101"/>
      <c r="B132" s="102"/>
      <c r="C132" s="102"/>
      <c r="D132" s="99"/>
      <c r="E132" s="99"/>
      <c r="F132" s="99">
        <f t="shared" si="1"/>
        <v>0</v>
      </c>
    </row>
    <row r="133" spans="1:6" s="26" customFormat="1" x14ac:dyDescent="0.2">
      <c r="A133" s="101"/>
      <c r="B133" s="102"/>
      <c r="C133" s="102"/>
      <c r="D133" s="99"/>
      <c r="E133" s="99"/>
      <c r="F133" s="99">
        <f t="shared" si="1"/>
        <v>0</v>
      </c>
    </row>
    <row r="134" spans="1:6" s="26" customFormat="1" x14ac:dyDescent="0.2">
      <c r="A134" s="101"/>
      <c r="B134" s="102"/>
      <c r="C134" s="102"/>
      <c r="D134" s="99"/>
      <c r="E134" s="99"/>
      <c r="F134" s="99">
        <f t="shared" ref="F134:F197" si="2">D134+E134</f>
        <v>0</v>
      </c>
    </row>
    <row r="135" spans="1:6" s="26" customFormat="1" x14ac:dyDescent="0.2">
      <c r="A135" s="101"/>
      <c r="B135" s="102"/>
      <c r="C135" s="102"/>
      <c r="D135" s="99"/>
      <c r="E135" s="99"/>
      <c r="F135" s="99">
        <f t="shared" si="2"/>
        <v>0</v>
      </c>
    </row>
    <row r="136" spans="1:6" s="26" customFormat="1" x14ac:dyDescent="0.2">
      <c r="A136" s="101"/>
      <c r="B136" s="102"/>
      <c r="C136" s="102"/>
      <c r="D136" s="99"/>
      <c r="E136" s="99"/>
      <c r="F136" s="99">
        <f t="shared" si="2"/>
        <v>0</v>
      </c>
    </row>
    <row r="137" spans="1:6" s="26" customFormat="1" x14ac:dyDescent="0.2">
      <c r="A137" s="101"/>
      <c r="B137" s="102"/>
      <c r="C137" s="102"/>
      <c r="D137" s="99"/>
      <c r="E137" s="99"/>
      <c r="F137" s="99">
        <f t="shared" si="2"/>
        <v>0</v>
      </c>
    </row>
    <row r="138" spans="1:6" s="26" customFormat="1" x14ac:dyDescent="0.2">
      <c r="A138" s="101"/>
      <c r="B138" s="102"/>
      <c r="C138" s="102"/>
      <c r="D138" s="99"/>
      <c r="E138" s="99"/>
      <c r="F138" s="99">
        <f t="shared" si="2"/>
        <v>0</v>
      </c>
    </row>
    <row r="139" spans="1:6" s="26" customFormat="1" x14ac:dyDescent="0.2">
      <c r="A139" s="101"/>
      <c r="B139" s="102"/>
      <c r="C139" s="102"/>
      <c r="D139" s="99"/>
      <c r="E139" s="99"/>
      <c r="F139" s="99">
        <f t="shared" si="2"/>
        <v>0</v>
      </c>
    </row>
    <row r="140" spans="1:6" s="26" customFormat="1" x14ac:dyDescent="0.2">
      <c r="A140" s="101"/>
      <c r="B140" s="102"/>
      <c r="C140" s="102"/>
      <c r="D140" s="99"/>
      <c r="E140" s="99"/>
      <c r="F140" s="99">
        <f t="shared" si="2"/>
        <v>0</v>
      </c>
    </row>
    <row r="141" spans="1:6" s="26" customFormat="1" x14ac:dyDescent="0.2">
      <c r="A141" s="101"/>
      <c r="B141" s="102"/>
      <c r="C141" s="102"/>
      <c r="D141" s="99"/>
      <c r="E141" s="99"/>
      <c r="F141" s="99">
        <f t="shared" si="2"/>
        <v>0</v>
      </c>
    </row>
    <row r="142" spans="1:6" s="26" customFormat="1" x14ac:dyDescent="0.2">
      <c r="A142" s="101"/>
      <c r="B142" s="102"/>
      <c r="C142" s="102"/>
      <c r="D142" s="99"/>
      <c r="E142" s="99"/>
      <c r="F142" s="99">
        <f t="shared" si="2"/>
        <v>0</v>
      </c>
    </row>
    <row r="143" spans="1:6" s="26" customFormat="1" x14ac:dyDescent="0.2">
      <c r="A143" s="101"/>
      <c r="B143" s="102"/>
      <c r="C143" s="102"/>
      <c r="D143" s="99"/>
      <c r="E143" s="99"/>
      <c r="F143" s="99">
        <f t="shared" si="2"/>
        <v>0</v>
      </c>
    </row>
    <row r="144" spans="1:6" s="26" customFormat="1" x14ac:dyDescent="0.2">
      <c r="A144" s="101"/>
      <c r="B144" s="102"/>
      <c r="C144" s="102"/>
      <c r="D144" s="99"/>
      <c r="E144" s="99"/>
      <c r="F144" s="99">
        <f t="shared" si="2"/>
        <v>0</v>
      </c>
    </row>
    <row r="145" spans="1:6" s="26" customFormat="1" x14ac:dyDescent="0.2">
      <c r="A145" s="101"/>
      <c r="B145" s="102"/>
      <c r="C145" s="102"/>
      <c r="D145" s="99"/>
      <c r="E145" s="99"/>
      <c r="F145" s="99">
        <f t="shared" si="2"/>
        <v>0</v>
      </c>
    </row>
    <row r="146" spans="1:6" s="26" customFormat="1" x14ac:dyDescent="0.2">
      <c r="A146" s="101"/>
      <c r="B146" s="102"/>
      <c r="C146" s="102"/>
      <c r="D146" s="99"/>
      <c r="E146" s="99"/>
      <c r="F146" s="99">
        <f t="shared" si="2"/>
        <v>0</v>
      </c>
    </row>
    <row r="147" spans="1:6" s="26" customFormat="1" x14ac:dyDescent="0.2">
      <c r="A147" s="101"/>
      <c r="B147" s="102"/>
      <c r="C147" s="102"/>
      <c r="D147" s="99"/>
      <c r="E147" s="99"/>
      <c r="F147" s="99">
        <f t="shared" si="2"/>
        <v>0</v>
      </c>
    </row>
    <row r="148" spans="1:6" s="26" customFormat="1" x14ac:dyDescent="0.2">
      <c r="A148" s="101"/>
      <c r="B148" s="102"/>
      <c r="C148" s="102"/>
      <c r="D148" s="99"/>
      <c r="E148" s="99"/>
      <c r="F148" s="99">
        <f t="shared" si="2"/>
        <v>0</v>
      </c>
    </row>
    <row r="149" spans="1:6" s="26" customFormat="1" x14ac:dyDescent="0.2">
      <c r="A149" s="101"/>
      <c r="B149" s="102"/>
      <c r="C149" s="102"/>
      <c r="D149" s="99"/>
      <c r="E149" s="99"/>
      <c r="F149" s="99">
        <f t="shared" si="2"/>
        <v>0</v>
      </c>
    </row>
    <row r="150" spans="1:6" s="26" customFormat="1" x14ac:dyDescent="0.2">
      <c r="A150" s="101"/>
      <c r="B150" s="102"/>
      <c r="C150" s="102"/>
      <c r="D150" s="99"/>
      <c r="E150" s="99"/>
      <c r="F150" s="99">
        <f t="shared" si="2"/>
        <v>0</v>
      </c>
    </row>
    <row r="151" spans="1:6" s="26" customFormat="1" x14ac:dyDescent="0.2">
      <c r="A151" s="101"/>
      <c r="B151" s="102"/>
      <c r="C151" s="102"/>
      <c r="D151" s="99"/>
      <c r="E151" s="99"/>
      <c r="F151" s="99">
        <f t="shared" si="2"/>
        <v>0</v>
      </c>
    </row>
    <row r="152" spans="1:6" s="26" customFormat="1" x14ac:dyDescent="0.2">
      <c r="A152" s="101"/>
      <c r="B152" s="102"/>
      <c r="C152" s="102"/>
      <c r="D152" s="99"/>
      <c r="E152" s="99"/>
      <c r="F152" s="99">
        <f t="shared" si="2"/>
        <v>0</v>
      </c>
    </row>
    <row r="153" spans="1:6" s="26" customFormat="1" x14ac:dyDescent="0.2">
      <c r="A153" s="101"/>
      <c r="B153" s="102"/>
      <c r="C153" s="102"/>
      <c r="D153" s="99"/>
      <c r="E153" s="99"/>
      <c r="F153" s="99">
        <f t="shared" si="2"/>
        <v>0</v>
      </c>
    </row>
    <row r="154" spans="1:6" s="26" customFormat="1" x14ac:dyDescent="0.2">
      <c r="A154" s="101"/>
      <c r="B154" s="102"/>
      <c r="C154" s="102"/>
      <c r="D154" s="99"/>
      <c r="E154" s="99"/>
      <c r="F154" s="99">
        <f t="shared" si="2"/>
        <v>0</v>
      </c>
    </row>
    <row r="155" spans="1:6" s="26" customFormat="1" x14ac:dyDescent="0.2">
      <c r="A155" s="101"/>
      <c r="B155" s="102"/>
      <c r="C155" s="102"/>
      <c r="D155" s="99"/>
      <c r="E155" s="99"/>
      <c r="F155" s="99">
        <f t="shared" si="2"/>
        <v>0</v>
      </c>
    </row>
    <row r="156" spans="1:6" s="26" customFormat="1" x14ac:dyDescent="0.2">
      <c r="A156" s="101"/>
      <c r="B156" s="102"/>
      <c r="C156" s="102"/>
      <c r="D156" s="99"/>
      <c r="E156" s="99"/>
      <c r="F156" s="99">
        <f t="shared" si="2"/>
        <v>0</v>
      </c>
    </row>
    <row r="157" spans="1:6" s="26" customFormat="1" x14ac:dyDescent="0.2">
      <c r="A157" s="101"/>
      <c r="B157" s="102"/>
      <c r="C157" s="102"/>
      <c r="D157" s="99"/>
      <c r="E157" s="99"/>
      <c r="F157" s="99">
        <f t="shared" si="2"/>
        <v>0</v>
      </c>
    </row>
    <row r="158" spans="1:6" s="26" customFormat="1" x14ac:dyDescent="0.2">
      <c r="A158" s="101"/>
      <c r="B158" s="102"/>
      <c r="C158" s="102"/>
      <c r="D158" s="99"/>
      <c r="E158" s="99"/>
      <c r="F158" s="99">
        <f t="shared" si="2"/>
        <v>0</v>
      </c>
    </row>
    <row r="159" spans="1:6" s="26" customFormat="1" x14ac:dyDescent="0.2">
      <c r="A159" s="101"/>
      <c r="B159" s="102"/>
      <c r="C159" s="102"/>
      <c r="D159" s="99"/>
      <c r="E159" s="99"/>
      <c r="F159" s="99">
        <f t="shared" si="2"/>
        <v>0</v>
      </c>
    </row>
    <row r="160" spans="1:6" s="26" customFormat="1" x14ac:dyDescent="0.2">
      <c r="A160" s="101"/>
      <c r="B160" s="102"/>
      <c r="C160" s="102"/>
      <c r="D160" s="99"/>
      <c r="E160" s="99"/>
      <c r="F160" s="99">
        <f t="shared" si="2"/>
        <v>0</v>
      </c>
    </row>
    <row r="161" spans="1:6" s="26" customFormat="1" x14ac:dyDescent="0.2">
      <c r="A161" s="101"/>
      <c r="B161" s="102"/>
      <c r="C161" s="102"/>
      <c r="D161" s="99"/>
      <c r="E161" s="99"/>
      <c r="F161" s="99">
        <f t="shared" si="2"/>
        <v>0</v>
      </c>
    </row>
    <row r="162" spans="1:6" s="26" customFormat="1" x14ac:dyDescent="0.2">
      <c r="A162" s="101"/>
      <c r="B162" s="102"/>
      <c r="C162" s="102"/>
      <c r="D162" s="99"/>
      <c r="E162" s="99"/>
      <c r="F162" s="99">
        <f t="shared" si="2"/>
        <v>0</v>
      </c>
    </row>
    <row r="163" spans="1:6" s="26" customFormat="1" x14ac:dyDescent="0.2">
      <c r="A163" s="101"/>
      <c r="B163" s="102"/>
      <c r="C163" s="102"/>
      <c r="D163" s="99"/>
      <c r="E163" s="99"/>
      <c r="F163" s="99">
        <f t="shared" si="2"/>
        <v>0</v>
      </c>
    </row>
    <row r="164" spans="1:6" s="26" customFormat="1" x14ac:dyDescent="0.2">
      <c r="A164" s="101"/>
      <c r="B164" s="102"/>
      <c r="C164" s="102"/>
      <c r="D164" s="99"/>
      <c r="E164" s="99"/>
      <c r="F164" s="99">
        <f t="shared" si="2"/>
        <v>0</v>
      </c>
    </row>
    <row r="165" spans="1:6" s="26" customFormat="1" x14ac:dyDescent="0.2">
      <c r="A165" s="101"/>
      <c r="B165" s="102"/>
      <c r="C165" s="102"/>
      <c r="D165" s="99"/>
      <c r="E165" s="99"/>
      <c r="F165" s="99">
        <f t="shared" si="2"/>
        <v>0</v>
      </c>
    </row>
    <row r="166" spans="1:6" s="26" customFormat="1" x14ac:dyDescent="0.2">
      <c r="A166" s="101"/>
      <c r="B166" s="102"/>
      <c r="C166" s="102"/>
      <c r="D166" s="99"/>
      <c r="E166" s="99"/>
      <c r="F166" s="99">
        <f t="shared" si="2"/>
        <v>0</v>
      </c>
    </row>
    <row r="167" spans="1:6" s="26" customFormat="1" x14ac:dyDescent="0.2">
      <c r="A167" s="101"/>
      <c r="B167" s="102"/>
      <c r="C167" s="102"/>
      <c r="D167" s="99"/>
      <c r="E167" s="99"/>
      <c r="F167" s="99">
        <f t="shared" si="2"/>
        <v>0</v>
      </c>
    </row>
    <row r="168" spans="1:6" s="26" customFormat="1" x14ac:dyDescent="0.2">
      <c r="A168" s="101"/>
      <c r="B168" s="102"/>
      <c r="C168" s="102"/>
      <c r="D168" s="99"/>
      <c r="E168" s="99"/>
      <c r="F168" s="99">
        <f t="shared" si="2"/>
        <v>0</v>
      </c>
    </row>
    <row r="169" spans="1:6" s="26" customFormat="1" x14ac:dyDescent="0.2">
      <c r="A169" s="101"/>
      <c r="B169" s="102"/>
      <c r="C169" s="102"/>
      <c r="D169" s="99"/>
      <c r="E169" s="99"/>
      <c r="F169" s="99">
        <f t="shared" si="2"/>
        <v>0</v>
      </c>
    </row>
    <row r="170" spans="1:6" s="26" customFormat="1" x14ac:dyDescent="0.2">
      <c r="A170" s="101"/>
      <c r="B170" s="102"/>
      <c r="C170" s="102"/>
      <c r="D170" s="99"/>
      <c r="E170" s="99"/>
      <c r="F170" s="99">
        <f t="shared" si="2"/>
        <v>0</v>
      </c>
    </row>
    <row r="171" spans="1:6" s="26" customFormat="1" x14ac:dyDescent="0.2">
      <c r="A171" s="101"/>
      <c r="B171" s="102"/>
      <c r="C171" s="102"/>
      <c r="D171" s="99"/>
      <c r="E171" s="99"/>
      <c r="F171" s="99">
        <f t="shared" si="2"/>
        <v>0</v>
      </c>
    </row>
    <row r="172" spans="1:6" s="26" customFormat="1" x14ac:dyDescent="0.2">
      <c r="A172" s="101"/>
      <c r="B172" s="102"/>
      <c r="C172" s="102"/>
      <c r="D172" s="99"/>
      <c r="E172" s="99"/>
      <c r="F172" s="99">
        <f t="shared" si="2"/>
        <v>0</v>
      </c>
    </row>
    <row r="173" spans="1:6" s="26" customFormat="1" x14ac:dyDescent="0.2">
      <c r="A173" s="101"/>
      <c r="B173" s="102"/>
      <c r="C173" s="102"/>
      <c r="D173" s="99"/>
      <c r="E173" s="99"/>
      <c r="F173" s="99">
        <f t="shared" si="2"/>
        <v>0</v>
      </c>
    </row>
    <row r="174" spans="1:6" s="26" customFormat="1" x14ac:dyDescent="0.2">
      <c r="A174" s="101"/>
      <c r="B174" s="102"/>
      <c r="C174" s="102"/>
      <c r="D174" s="99"/>
      <c r="E174" s="99"/>
      <c r="F174" s="99">
        <f t="shared" si="2"/>
        <v>0</v>
      </c>
    </row>
    <row r="175" spans="1:6" s="26" customFormat="1" x14ac:dyDescent="0.2">
      <c r="A175" s="101"/>
      <c r="B175" s="102"/>
      <c r="C175" s="102"/>
      <c r="D175" s="99"/>
      <c r="E175" s="99"/>
      <c r="F175" s="99">
        <f t="shared" si="2"/>
        <v>0</v>
      </c>
    </row>
    <row r="176" spans="1:6" s="26" customFormat="1" x14ac:dyDescent="0.2">
      <c r="A176" s="101"/>
      <c r="B176" s="102"/>
      <c r="C176" s="102"/>
      <c r="D176" s="99"/>
      <c r="E176" s="99"/>
      <c r="F176" s="99">
        <f t="shared" si="2"/>
        <v>0</v>
      </c>
    </row>
    <row r="177" spans="1:6" s="26" customFormat="1" x14ac:dyDescent="0.2">
      <c r="A177" s="101"/>
      <c r="B177" s="102"/>
      <c r="C177" s="102"/>
      <c r="D177" s="99"/>
      <c r="E177" s="99"/>
      <c r="F177" s="99">
        <f t="shared" si="2"/>
        <v>0</v>
      </c>
    </row>
    <row r="178" spans="1:6" s="26" customFormat="1" x14ac:dyDescent="0.2">
      <c r="A178" s="101"/>
      <c r="B178" s="102"/>
      <c r="C178" s="102"/>
      <c r="D178" s="99"/>
      <c r="E178" s="99"/>
      <c r="F178" s="99">
        <f t="shared" si="2"/>
        <v>0</v>
      </c>
    </row>
    <row r="179" spans="1:6" s="26" customFormat="1" x14ac:dyDescent="0.2">
      <c r="A179" s="101"/>
      <c r="B179" s="102"/>
      <c r="C179" s="102"/>
      <c r="D179" s="99"/>
      <c r="E179" s="99"/>
      <c r="F179" s="99">
        <f t="shared" si="2"/>
        <v>0</v>
      </c>
    </row>
    <row r="180" spans="1:6" s="26" customFormat="1" x14ac:dyDescent="0.2">
      <c r="A180" s="101"/>
      <c r="B180" s="102"/>
      <c r="C180" s="102"/>
      <c r="D180" s="99"/>
      <c r="E180" s="99"/>
      <c r="F180" s="99">
        <f t="shared" si="2"/>
        <v>0</v>
      </c>
    </row>
    <row r="181" spans="1:6" s="26" customFormat="1" x14ac:dyDescent="0.2">
      <c r="A181" s="101"/>
      <c r="B181" s="102"/>
      <c r="C181" s="102"/>
      <c r="D181" s="99"/>
      <c r="E181" s="99"/>
      <c r="F181" s="99">
        <f t="shared" si="2"/>
        <v>0</v>
      </c>
    </row>
    <row r="182" spans="1:6" s="26" customFormat="1" x14ac:dyDescent="0.2">
      <c r="A182" s="101"/>
      <c r="B182" s="102"/>
      <c r="C182" s="102"/>
      <c r="D182" s="99"/>
      <c r="E182" s="99"/>
      <c r="F182" s="99">
        <f t="shared" si="2"/>
        <v>0</v>
      </c>
    </row>
    <row r="183" spans="1:6" s="26" customFormat="1" x14ac:dyDescent="0.2">
      <c r="A183" s="101"/>
      <c r="B183" s="102"/>
      <c r="C183" s="102"/>
      <c r="D183" s="99"/>
      <c r="E183" s="99"/>
      <c r="F183" s="99">
        <f t="shared" si="2"/>
        <v>0</v>
      </c>
    </row>
    <row r="184" spans="1:6" s="26" customFormat="1" x14ac:dyDescent="0.2">
      <c r="A184" s="101"/>
      <c r="B184" s="102"/>
      <c r="C184" s="102"/>
      <c r="D184" s="99"/>
      <c r="E184" s="99"/>
      <c r="F184" s="99">
        <f t="shared" si="2"/>
        <v>0</v>
      </c>
    </row>
    <row r="185" spans="1:6" s="26" customFormat="1" x14ac:dyDescent="0.2">
      <c r="A185" s="101"/>
      <c r="B185" s="102"/>
      <c r="C185" s="102"/>
      <c r="D185" s="99"/>
      <c r="E185" s="99"/>
      <c r="F185" s="99">
        <f t="shared" si="2"/>
        <v>0</v>
      </c>
    </row>
    <row r="186" spans="1:6" s="26" customFormat="1" x14ac:dyDescent="0.2">
      <c r="A186" s="101"/>
      <c r="B186" s="102"/>
      <c r="C186" s="102"/>
      <c r="D186" s="99"/>
      <c r="E186" s="99"/>
      <c r="F186" s="99">
        <f t="shared" si="2"/>
        <v>0</v>
      </c>
    </row>
    <row r="187" spans="1:6" s="26" customFormat="1" x14ac:dyDescent="0.2">
      <c r="A187" s="101"/>
      <c r="B187" s="102"/>
      <c r="C187" s="102"/>
      <c r="D187" s="99"/>
      <c r="E187" s="99"/>
      <c r="F187" s="99">
        <f t="shared" si="2"/>
        <v>0</v>
      </c>
    </row>
    <row r="188" spans="1:6" s="26" customFormat="1" x14ac:dyDescent="0.2">
      <c r="A188" s="101"/>
      <c r="B188" s="102"/>
      <c r="C188" s="102"/>
      <c r="D188" s="99"/>
      <c r="E188" s="99"/>
      <c r="F188" s="99">
        <f t="shared" si="2"/>
        <v>0</v>
      </c>
    </row>
    <row r="189" spans="1:6" s="26" customFormat="1" x14ac:dyDescent="0.2">
      <c r="A189" s="101"/>
      <c r="B189" s="102"/>
      <c r="C189" s="102"/>
      <c r="D189" s="99"/>
      <c r="E189" s="99"/>
      <c r="F189" s="99">
        <f t="shared" si="2"/>
        <v>0</v>
      </c>
    </row>
    <row r="190" spans="1:6" s="26" customFormat="1" x14ac:dyDescent="0.2">
      <c r="A190" s="101"/>
      <c r="B190" s="102"/>
      <c r="C190" s="102"/>
      <c r="D190" s="99"/>
      <c r="E190" s="99"/>
      <c r="F190" s="99">
        <f t="shared" si="2"/>
        <v>0</v>
      </c>
    </row>
    <row r="191" spans="1:6" s="26" customFormat="1" x14ac:dyDescent="0.2">
      <c r="A191" s="101"/>
      <c r="B191" s="102"/>
      <c r="C191" s="102"/>
      <c r="D191" s="99"/>
      <c r="E191" s="99"/>
      <c r="F191" s="99">
        <f t="shared" si="2"/>
        <v>0</v>
      </c>
    </row>
    <row r="192" spans="1:6" s="26" customFormat="1" x14ac:dyDescent="0.2">
      <c r="A192" s="101"/>
      <c r="B192" s="102"/>
      <c r="C192" s="102"/>
      <c r="D192" s="99"/>
      <c r="E192" s="99"/>
      <c r="F192" s="99">
        <f t="shared" si="2"/>
        <v>0</v>
      </c>
    </row>
    <row r="193" spans="1:6" s="26" customFormat="1" x14ac:dyDescent="0.2">
      <c r="A193" s="101"/>
      <c r="B193" s="102"/>
      <c r="C193" s="102"/>
      <c r="D193" s="99"/>
      <c r="E193" s="99"/>
      <c r="F193" s="99">
        <f t="shared" si="2"/>
        <v>0</v>
      </c>
    </row>
    <row r="194" spans="1:6" s="26" customFormat="1" x14ac:dyDescent="0.2">
      <c r="A194" s="101"/>
      <c r="B194" s="102"/>
      <c r="C194" s="102"/>
      <c r="D194" s="99"/>
      <c r="E194" s="99"/>
      <c r="F194" s="99">
        <f t="shared" si="2"/>
        <v>0</v>
      </c>
    </row>
    <row r="195" spans="1:6" s="26" customFormat="1" x14ac:dyDescent="0.2">
      <c r="A195" s="101"/>
      <c r="B195" s="102"/>
      <c r="C195" s="102"/>
      <c r="D195" s="99"/>
      <c r="E195" s="99"/>
      <c r="F195" s="99">
        <f t="shared" si="2"/>
        <v>0</v>
      </c>
    </row>
    <row r="196" spans="1:6" s="26" customFormat="1" x14ac:dyDescent="0.2">
      <c r="A196" s="101"/>
      <c r="B196" s="102"/>
      <c r="C196" s="102"/>
      <c r="D196" s="99"/>
      <c r="E196" s="99"/>
      <c r="F196" s="99">
        <f t="shared" si="2"/>
        <v>0</v>
      </c>
    </row>
    <row r="197" spans="1:6" s="26" customFormat="1" x14ac:dyDescent="0.2">
      <c r="A197" s="101"/>
      <c r="B197" s="102"/>
      <c r="C197" s="102"/>
      <c r="D197" s="99"/>
      <c r="E197" s="99"/>
      <c r="F197" s="99">
        <f t="shared" si="2"/>
        <v>0</v>
      </c>
    </row>
    <row r="198" spans="1:6" s="26" customFormat="1" x14ac:dyDescent="0.2">
      <c r="A198" s="101"/>
      <c r="B198" s="102"/>
      <c r="C198" s="102"/>
      <c r="D198" s="99"/>
      <c r="E198" s="99"/>
      <c r="F198" s="99">
        <f t="shared" ref="F198:F210" si="3">D198+E198</f>
        <v>0</v>
      </c>
    </row>
    <row r="199" spans="1:6" s="26" customFormat="1" x14ac:dyDescent="0.2">
      <c r="A199" s="101"/>
      <c r="B199" s="102"/>
      <c r="C199" s="102"/>
      <c r="D199" s="99"/>
      <c r="E199" s="99"/>
      <c r="F199" s="99">
        <f t="shared" si="3"/>
        <v>0</v>
      </c>
    </row>
    <row r="200" spans="1:6" s="26" customFormat="1" x14ac:dyDescent="0.2">
      <c r="A200" s="101"/>
      <c r="B200" s="102"/>
      <c r="C200" s="102"/>
      <c r="D200" s="99"/>
      <c r="E200" s="99"/>
      <c r="F200" s="99">
        <f t="shared" si="3"/>
        <v>0</v>
      </c>
    </row>
    <row r="201" spans="1:6" s="26" customFormat="1" x14ac:dyDescent="0.2">
      <c r="A201" s="101"/>
      <c r="B201" s="102"/>
      <c r="C201" s="102"/>
      <c r="D201" s="99"/>
      <c r="E201" s="99"/>
      <c r="F201" s="99">
        <f t="shared" si="3"/>
        <v>0</v>
      </c>
    </row>
    <row r="202" spans="1:6" s="26" customFormat="1" x14ac:dyDescent="0.2">
      <c r="A202" s="101"/>
      <c r="B202" s="102"/>
      <c r="C202" s="102"/>
      <c r="D202" s="99"/>
      <c r="E202" s="99"/>
      <c r="F202" s="99">
        <f t="shared" si="3"/>
        <v>0</v>
      </c>
    </row>
    <row r="203" spans="1:6" s="26" customFormat="1" x14ac:dyDescent="0.2">
      <c r="A203" s="101"/>
      <c r="B203" s="102"/>
      <c r="C203" s="102"/>
      <c r="D203" s="99"/>
      <c r="E203" s="99"/>
      <c r="F203" s="99">
        <f t="shared" si="3"/>
        <v>0</v>
      </c>
    </row>
    <row r="204" spans="1:6" s="26" customFormat="1" x14ac:dyDescent="0.2">
      <c r="A204" s="101"/>
      <c r="B204" s="102"/>
      <c r="C204" s="102"/>
      <c r="D204" s="99"/>
      <c r="E204" s="99"/>
      <c r="F204" s="99">
        <f t="shared" si="3"/>
        <v>0</v>
      </c>
    </row>
    <row r="205" spans="1:6" s="26" customFormat="1" x14ac:dyDescent="0.2">
      <c r="A205" s="101"/>
      <c r="B205" s="102"/>
      <c r="C205" s="102"/>
      <c r="D205" s="99"/>
      <c r="E205" s="99"/>
      <c r="F205" s="99">
        <f t="shared" si="3"/>
        <v>0</v>
      </c>
    </row>
    <row r="206" spans="1:6" s="26" customFormat="1" x14ac:dyDescent="0.2">
      <c r="A206" s="101"/>
      <c r="B206" s="102"/>
      <c r="C206" s="102"/>
      <c r="D206" s="99"/>
      <c r="E206" s="99"/>
      <c r="F206" s="99">
        <f t="shared" si="3"/>
        <v>0</v>
      </c>
    </row>
    <row r="207" spans="1:6" x14ac:dyDescent="0.2">
      <c r="A207" s="101"/>
      <c r="B207" s="102"/>
      <c r="C207" s="102"/>
      <c r="D207" s="99"/>
      <c r="E207" s="99"/>
      <c r="F207" s="99">
        <f t="shared" si="3"/>
        <v>0</v>
      </c>
    </row>
    <row r="208" spans="1:6" x14ac:dyDescent="0.2">
      <c r="A208" s="101"/>
      <c r="B208" s="102"/>
      <c r="C208" s="102"/>
      <c r="D208" s="99"/>
      <c r="E208" s="99"/>
      <c r="F208" s="99">
        <f t="shared" si="3"/>
        <v>0</v>
      </c>
    </row>
    <row r="209" spans="1:6" x14ac:dyDescent="0.2">
      <c r="A209" s="101"/>
      <c r="B209" s="102"/>
      <c r="C209" s="102"/>
      <c r="D209" s="99"/>
      <c r="E209" s="99"/>
      <c r="F209" s="99">
        <f t="shared" si="3"/>
        <v>0</v>
      </c>
    </row>
    <row r="210" spans="1:6" x14ac:dyDescent="0.2">
      <c r="A210" s="103" t="s">
        <v>19</v>
      </c>
      <c r="B210" s="104"/>
      <c r="C210" s="105"/>
      <c r="D210" s="106">
        <f>SUM(D6:D209)</f>
        <v>33141600</v>
      </c>
      <c r="E210" s="106">
        <f>SUM(E6:E209)</f>
        <v>56857609.620000005</v>
      </c>
      <c r="F210" s="106">
        <f t="shared" si="3"/>
        <v>89999209.620000005</v>
      </c>
    </row>
    <row r="211" spans="1:6" s="26" customFormat="1" x14ac:dyDescent="0.2"/>
    <row r="212" spans="1:6" s="26" customFormat="1" x14ac:dyDescent="0.2"/>
    <row r="213" spans="1:6" s="26" customFormat="1" x14ac:dyDescent="0.2"/>
    <row r="214" spans="1:6" s="26" customFormat="1" x14ac:dyDescent="0.2"/>
    <row r="215" spans="1:6" s="26" customFormat="1" x14ac:dyDescent="0.2"/>
    <row r="216" spans="1:6" s="26" customFormat="1" x14ac:dyDescent="0.2"/>
    <row r="217" spans="1:6" s="26" customFormat="1" x14ac:dyDescent="0.2"/>
    <row r="218" spans="1:6" s="26" customFormat="1" x14ac:dyDescent="0.2"/>
    <row r="219" spans="1:6" s="26" customFormat="1" x14ac:dyDescent="0.2"/>
    <row r="220" spans="1:6" s="26" customFormat="1" x14ac:dyDescent="0.2"/>
    <row r="221" spans="1:6" s="26" customFormat="1" x14ac:dyDescent="0.2"/>
    <row r="222" spans="1:6" s="26" customFormat="1" x14ac:dyDescent="0.2"/>
    <row r="223" spans="1:6" s="26" customFormat="1" x14ac:dyDescent="0.2"/>
    <row r="224" spans="1:6" s="26" customFormat="1" x14ac:dyDescent="0.2"/>
    <row r="225" s="26" customFormat="1" x14ac:dyDescent="0.2"/>
    <row r="226" s="26" customFormat="1" x14ac:dyDescent="0.2"/>
    <row r="227" s="26" customFormat="1" x14ac:dyDescent="0.2"/>
    <row r="228" s="26" customFormat="1" x14ac:dyDescent="0.2"/>
    <row r="229" s="26" customFormat="1" x14ac:dyDescent="0.2"/>
    <row r="230" s="26" customFormat="1" x14ac:dyDescent="0.2"/>
    <row r="231" s="26" customFormat="1" x14ac:dyDescent="0.2"/>
    <row r="232" s="26" customFormat="1" x14ac:dyDescent="0.2"/>
    <row r="233" s="26" customFormat="1" x14ac:dyDescent="0.2"/>
    <row r="234" s="26" customFormat="1" x14ac:dyDescent="0.2"/>
    <row r="235" s="26" customFormat="1" x14ac:dyDescent="0.2"/>
    <row r="236" s="26" customFormat="1" x14ac:dyDescent="0.2"/>
    <row r="237" s="26" customFormat="1" x14ac:dyDescent="0.2"/>
    <row r="238" s="26" customFormat="1" x14ac:dyDescent="0.2"/>
    <row r="239" s="26" customFormat="1" x14ac:dyDescent="0.2"/>
    <row r="240" s="26" customFormat="1" x14ac:dyDescent="0.2"/>
    <row r="241" s="26" customFormat="1" x14ac:dyDescent="0.2"/>
    <row r="242" s="26" customFormat="1" x14ac:dyDescent="0.2"/>
    <row r="243" s="26" customFormat="1" x14ac:dyDescent="0.2"/>
    <row r="244" s="26" customFormat="1" x14ac:dyDescent="0.2"/>
    <row r="245" s="26" customFormat="1" x14ac:dyDescent="0.2"/>
    <row r="246" s="26" customFormat="1" x14ac:dyDescent="0.2"/>
    <row r="247" s="26" customFormat="1" x14ac:dyDescent="0.2"/>
    <row r="248" s="26" customFormat="1" x14ac:dyDescent="0.2"/>
    <row r="249" s="26" customFormat="1" x14ac:dyDescent="0.2"/>
    <row r="250" s="26" customFormat="1" x14ac:dyDescent="0.2"/>
    <row r="251" s="26" customFormat="1" x14ac:dyDescent="0.2"/>
    <row r="252" s="26" customFormat="1" x14ac:dyDescent="0.2"/>
    <row r="253" s="26" customFormat="1" x14ac:dyDescent="0.2"/>
    <row r="254" s="26" customFormat="1" x14ac:dyDescent="0.2"/>
    <row r="255" s="26" customFormat="1" x14ac:dyDescent="0.2"/>
    <row r="256" s="26" customFormat="1" x14ac:dyDescent="0.2"/>
    <row r="257" s="26" customFormat="1" x14ac:dyDescent="0.2"/>
    <row r="258" s="26" customFormat="1" x14ac:dyDescent="0.2"/>
    <row r="259" s="26" customFormat="1" x14ac:dyDescent="0.2"/>
    <row r="260" s="26" customFormat="1" x14ac:dyDescent="0.2"/>
    <row r="261" s="26" customFormat="1" x14ac:dyDescent="0.2"/>
    <row r="262" s="26" customFormat="1" x14ac:dyDescent="0.2"/>
    <row r="263" s="26" customFormat="1" x14ac:dyDescent="0.2"/>
    <row r="264" s="26" customFormat="1" x14ac:dyDescent="0.2"/>
    <row r="265" s="26" customFormat="1" x14ac:dyDescent="0.2"/>
    <row r="266" s="26" customFormat="1" x14ac:dyDescent="0.2"/>
    <row r="267" s="26" customFormat="1" x14ac:dyDescent="0.2"/>
    <row r="268" s="26" customFormat="1" x14ac:dyDescent="0.2"/>
    <row r="269" s="26" customFormat="1" x14ac:dyDescent="0.2"/>
    <row r="270" s="26" customFormat="1" x14ac:dyDescent="0.2"/>
    <row r="271" s="26" customFormat="1" x14ac:dyDescent="0.2"/>
    <row r="272" s="26" customFormat="1" x14ac:dyDescent="0.2"/>
    <row r="273" s="26" customFormat="1" x14ac:dyDescent="0.2"/>
    <row r="274" s="26" customFormat="1" x14ac:dyDescent="0.2"/>
    <row r="275" s="26" customFormat="1" x14ac:dyDescent="0.2"/>
    <row r="276" s="26" customFormat="1" x14ac:dyDescent="0.2"/>
    <row r="277" s="26" customFormat="1" x14ac:dyDescent="0.2"/>
    <row r="278" s="26" customFormat="1" x14ac:dyDescent="0.2"/>
    <row r="279" s="26" customFormat="1" x14ac:dyDescent="0.2"/>
    <row r="280" s="26" customFormat="1" x14ac:dyDescent="0.2"/>
    <row r="281" s="26" customFormat="1" x14ac:dyDescent="0.2"/>
    <row r="282" s="26" customFormat="1" x14ac:dyDescent="0.2"/>
    <row r="283" s="26" customFormat="1" x14ac:dyDescent="0.2"/>
    <row r="284" s="26" customFormat="1" x14ac:dyDescent="0.2"/>
    <row r="285" s="26" customFormat="1" x14ac:dyDescent="0.2"/>
    <row r="286" s="26" customFormat="1" x14ac:dyDescent="0.2"/>
    <row r="287" s="26" customFormat="1" x14ac:dyDescent="0.2"/>
    <row r="288" s="26" customFormat="1" x14ac:dyDescent="0.2"/>
    <row r="289" s="26" customFormat="1" x14ac:dyDescent="0.2"/>
    <row r="290" s="26" customFormat="1" x14ac:dyDescent="0.2"/>
    <row r="291" s="26" customFormat="1" x14ac:dyDescent="0.2"/>
    <row r="292" s="26" customFormat="1" x14ac:dyDescent="0.2"/>
    <row r="293" s="26" customFormat="1" x14ac:dyDescent="0.2"/>
    <row r="294" s="26" customFormat="1" x14ac:dyDescent="0.2"/>
    <row r="295" s="26" customFormat="1" x14ac:dyDescent="0.2"/>
    <row r="296" s="26" customFormat="1" x14ac:dyDescent="0.2"/>
    <row r="297" s="26" customFormat="1" x14ac:dyDescent="0.2"/>
    <row r="298" s="26" customFormat="1" x14ac:dyDescent="0.2"/>
    <row r="299" s="26" customFormat="1" x14ac:dyDescent="0.2"/>
    <row r="300" s="26" customFormat="1" x14ac:dyDescent="0.2"/>
    <row r="301" s="26" customFormat="1" x14ac:dyDescent="0.2"/>
    <row r="302" s="26" customFormat="1" x14ac:dyDescent="0.2"/>
    <row r="303" s="26" customFormat="1" x14ac:dyDescent="0.2"/>
    <row r="304" s="26" customFormat="1" x14ac:dyDescent="0.2"/>
    <row r="305" s="26" customFormat="1" x14ac:dyDescent="0.2"/>
    <row r="306" s="26" customFormat="1" x14ac:dyDescent="0.2"/>
    <row r="307" s="26" customFormat="1" x14ac:dyDescent="0.2"/>
    <row r="308" s="26" customFormat="1" x14ac:dyDescent="0.2"/>
    <row r="309" s="26" customFormat="1" x14ac:dyDescent="0.2"/>
    <row r="310" s="26" customFormat="1" x14ac:dyDescent="0.2"/>
    <row r="311" s="26" customFormat="1" x14ac:dyDescent="0.2"/>
    <row r="312" s="26" customFormat="1" x14ac:dyDescent="0.2"/>
    <row r="313" s="26" customFormat="1" x14ac:dyDescent="0.2"/>
    <row r="314" s="26" customFormat="1" x14ac:dyDescent="0.2"/>
    <row r="315" s="26" customFormat="1" x14ac:dyDescent="0.2"/>
    <row r="316" s="26" customFormat="1" x14ac:dyDescent="0.2"/>
    <row r="317" s="26" customFormat="1" x14ac:dyDescent="0.2"/>
    <row r="318" s="26" customFormat="1" x14ac:dyDescent="0.2"/>
    <row r="319" s="26" customFormat="1" x14ac:dyDescent="0.2"/>
    <row r="320" s="26" customFormat="1" x14ac:dyDescent="0.2"/>
    <row r="321" s="26" customFormat="1" x14ac:dyDescent="0.2"/>
    <row r="322" s="26" customFormat="1" x14ac:dyDescent="0.2"/>
    <row r="323" s="26" customFormat="1" x14ac:dyDescent="0.2"/>
    <row r="324" s="26" customFormat="1" x14ac:dyDescent="0.2"/>
    <row r="325" s="26" customFormat="1" x14ac:dyDescent="0.2"/>
    <row r="326" s="26" customFormat="1" x14ac:dyDescent="0.2"/>
    <row r="327" s="26" customFormat="1" x14ac:dyDescent="0.2"/>
    <row r="328" s="26" customFormat="1" x14ac:dyDescent="0.2"/>
    <row r="329" s="26" customFormat="1" x14ac:dyDescent="0.2"/>
    <row r="330" s="26" customFormat="1" x14ac:dyDescent="0.2"/>
    <row r="331" s="26" customFormat="1" x14ac:dyDescent="0.2"/>
    <row r="332" s="26" customFormat="1" x14ac:dyDescent="0.2"/>
    <row r="333" s="26" customFormat="1" x14ac:dyDescent="0.2"/>
    <row r="334" s="26" customFormat="1" x14ac:dyDescent="0.2"/>
    <row r="335" s="26" customFormat="1" x14ac:dyDescent="0.2"/>
    <row r="336" s="26" customFormat="1" x14ac:dyDescent="0.2"/>
    <row r="337" s="26" customFormat="1" x14ac:dyDescent="0.2"/>
    <row r="338" s="26" customFormat="1" x14ac:dyDescent="0.2"/>
    <row r="339" s="26" customFormat="1" x14ac:dyDescent="0.2"/>
    <row r="340" s="26" customFormat="1" x14ac:dyDescent="0.2"/>
    <row r="341" s="26" customFormat="1" x14ac:dyDescent="0.2"/>
    <row r="342" s="26" customFormat="1" x14ac:dyDescent="0.2"/>
    <row r="343" s="26" customFormat="1" x14ac:dyDescent="0.2"/>
    <row r="344" s="26" customFormat="1" x14ac:dyDescent="0.2"/>
    <row r="345" s="26" customFormat="1" x14ac:dyDescent="0.2"/>
    <row r="346" s="26" customFormat="1" x14ac:dyDescent="0.2"/>
    <row r="347" s="26" customFormat="1" x14ac:dyDescent="0.2"/>
    <row r="348" s="26" customFormat="1" x14ac:dyDescent="0.2"/>
    <row r="349" s="26" customFormat="1" x14ac:dyDescent="0.2"/>
    <row r="350" s="26" customFormat="1" x14ac:dyDescent="0.2"/>
    <row r="351" s="26" customFormat="1" x14ac:dyDescent="0.2"/>
    <row r="352" s="26" customFormat="1" x14ac:dyDescent="0.2"/>
    <row r="353" s="26" customFormat="1" x14ac:dyDescent="0.2"/>
    <row r="354" s="26" customFormat="1" x14ac:dyDescent="0.2"/>
    <row r="355" s="26" customFormat="1" x14ac:dyDescent="0.2"/>
    <row r="356" s="26" customFormat="1" x14ac:dyDescent="0.2"/>
    <row r="357" s="26" customFormat="1" x14ac:dyDescent="0.2"/>
    <row r="358" s="26" customFormat="1" x14ac:dyDescent="0.2"/>
    <row r="359" s="26" customFormat="1" x14ac:dyDescent="0.2"/>
    <row r="360" s="26" customFormat="1" x14ac:dyDescent="0.2"/>
    <row r="361" s="26" customFormat="1" x14ac:dyDescent="0.2"/>
    <row r="362" s="26" customFormat="1" x14ac:dyDescent="0.2"/>
    <row r="363" s="26" customFormat="1" x14ac:dyDescent="0.2"/>
    <row r="364" s="26" customFormat="1" x14ac:dyDescent="0.2"/>
    <row r="365" s="26" customFormat="1" x14ac:dyDescent="0.2"/>
    <row r="366" s="26" customFormat="1" x14ac:dyDescent="0.2"/>
    <row r="367" s="26" customFormat="1" x14ac:dyDescent="0.2"/>
    <row r="368" s="26" customFormat="1" x14ac:dyDescent="0.2"/>
    <row r="369" s="26" customFormat="1" x14ac:dyDescent="0.2"/>
    <row r="370" s="26" customFormat="1" x14ac:dyDescent="0.2"/>
    <row r="371" s="26" customFormat="1" x14ac:dyDescent="0.2"/>
    <row r="372" s="26" customFormat="1" x14ac:dyDescent="0.2"/>
    <row r="373" s="26" customFormat="1" x14ac:dyDescent="0.2"/>
    <row r="374" s="26" customFormat="1" x14ac:dyDescent="0.2"/>
    <row r="375" s="26" customFormat="1" x14ac:dyDescent="0.2"/>
    <row r="376" s="26" customFormat="1" x14ac:dyDescent="0.2"/>
    <row r="377" s="26" customFormat="1" x14ac:dyDescent="0.2"/>
    <row r="378" s="26" customFormat="1" x14ac:dyDescent="0.2"/>
    <row r="379" s="26" customFormat="1" x14ac:dyDescent="0.2"/>
    <row r="380" s="26" customFormat="1" x14ac:dyDescent="0.2"/>
    <row r="381" s="26" customFormat="1" x14ac:dyDescent="0.2"/>
    <row r="382" s="26" customFormat="1" x14ac:dyDescent="0.2"/>
    <row r="383" s="26" customFormat="1" x14ac:dyDescent="0.2"/>
    <row r="384" s="26" customFormat="1" x14ac:dyDescent="0.2"/>
    <row r="385" s="26" customFormat="1" x14ac:dyDescent="0.2"/>
    <row r="386" s="26" customFormat="1" x14ac:dyDescent="0.2"/>
    <row r="387" s="26" customFormat="1" x14ac:dyDescent="0.2"/>
    <row r="388" s="26" customFormat="1" x14ac:dyDescent="0.2"/>
    <row r="389" s="26" customFormat="1" x14ac:dyDescent="0.2"/>
    <row r="390" s="26" customFormat="1" x14ac:dyDescent="0.2"/>
    <row r="391" s="26" customFormat="1" x14ac:dyDescent="0.2"/>
    <row r="392" s="26" customFormat="1" x14ac:dyDescent="0.2"/>
    <row r="393" s="26" customFormat="1" x14ac:dyDescent="0.2"/>
    <row r="394" s="26" customFormat="1" x14ac:dyDescent="0.2"/>
    <row r="395" s="26" customFormat="1" x14ac:dyDescent="0.2"/>
    <row r="396" s="26" customFormat="1" x14ac:dyDescent="0.2"/>
    <row r="397" s="26" customFormat="1" x14ac:dyDescent="0.2"/>
    <row r="398" s="26" customFormat="1" x14ac:dyDescent="0.2"/>
    <row r="399" s="26" customFormat="1" x14ac:dyDescent="0.2"/>
    <row r="400" s="26" customFormat="1" x14ac:dyDescent="0.2"/>
    <row r="401" s="26" customFormat="1" x14ac:dyDescent="0.2"/>
    <row r="402" s="26" customFormat="1" x14ac:dyDescent="0.2"/>
    <row r="403" s="26" customFormat="1" x14ac:dyDescent="0.2"/>
    <row r="404" s="26" customFormat="1" x14ac:dyDescent="0.2"/>
    <row r="405" s="26" customFormat="1" x14ac:dyDescent="0.2"/>
    <row r="406" s="26" customFormat="1" x14ac:dyDescent="0.2"/>
    <row r="407" s="26" customFormat="1" x14ac:dyDescent="0.2"/>
    <row r="408" s="26" customFormat="1" x14ac:dyDescent="0.2"/>
    <row r="409" s="26" customFormat="1" x14ac:dyDescent="0.2"/>
    <row r="410" s="26" customFormat="1" x14ac:dyDescent="0.2"/>
    <row r="411" s="26" customFormat="1" x14ac:dyDescent="0.2"/>
    <row r="412" s="26" customFormat="1" x14ac:dyDescent="0.2"/>
    <row r="413" s="26" customFormat="1" x14ac:dyDescent="0.2"/>
    <row r="414" s="26" customFormat="1" x14ac:dyDescent="0.2"/>
    <row r="415" s="26" customFormat="1" x14ac:dyDescent="0.2"/>
    <row r="416" s="26" customFormat="1" x14ac:dyDescent="0.2"/>
    <row r="417" s="26" customFormat="1" x14ac:dyDescent="0.2"/>
    <row r="418" s="26" customFormat="1" x14ac:dyDescent="0.2"/>
    <row r="419" s="26" customFormat="1" x14ac:dyDescent="0.2"/>
    <row r="420" s="26" customFormat="1" x14ac:dyDescent="0.2"/>
    <row r="421" s="26" customFormat="1" x14ac:dyDescent="0.2"/>
    <row r="422" s="26" customFormat="1" x14ac:dyDescent="0.2"/>
    <row r="423" s="26" customFormat="1" x14ac:dyDescent="0.2"/>
    <row r="424" s="26" customFormat="1" x14ac:dyDescent="0.2"/>
    <row r="425" s="26" customFormat="1" x14ac:dyDescent="0.2"/>
    <row r="426" s="26" customFormat="1" x14ac:dyDescent="0.2"/>
    <row r="427" s="26" customFormat="1" x14ac:dyDescent="0.2"/>
    <row r="428" s="26" customFormat="1" x14ac:dyDescent="0.2"/>
    <row r="429" s="26" customFormat="1" x14ac:dyDescent="0.2"/>
    <row r="430" s="26" customFormat="1" x14ac:dyDescent="0.2"/>
    <row r="431" s="26" customFormat="1" x14ac:dyDescent="0.2"/>
    <row r="432" s="26" customFormat="1" x14ac:dyDescent="0.2"/>
    <row r="433" s="26" customFormat="1" x14ac:dyDescent="0.2"/>
    <row r="434" s="26" customFormat="1" x14ac:dyDescent="0.2"/>
    <row r="435" s="26" customFormat="1" x14ac:dyDescent="0.2"/>
    <row r="436" s="26" customFormat="1" x14ac:dyDescent="0.2"/>
    <row r="437" s="26" customFormat="1" x14ac:dyDescent="0.2"/>
    <row r="438" s="26" customFormat="1" x14ac:dyDescent="0.2"/>
    <row r="439" s="26" customFormat="1" x14ac:dyDescent="0.2"/>
    <row r="440" s="26" customFormat="1" x14ac:dyDescent="0.2"/>
    <row r="441" s="26" customFormat="1" x14ac:dyDescent="0.2"/>
    <row r="442" s="26" customFormat="1" x14ac:dyDescent="0.2"/>
    <row r="443" s="26" customFormat="1" x14ac:dyDescent="0.2"/>
    <row r="444" s="26" customFormat="1" x14ac:dyDescent="0.2"/>
    <row r="445" s="26" customFormat="1" x14ac:dyDescent="0.2"/>
    <row r="446" s="26" customFormat="1" x14ac:dyDescent="0.2"/>
    <row r="447" s="26" customFormat="1" x14ac:dyDescent="0.2"/>
    <row r="448" s="26" customFormat="1" x14ac:dyDescent="0.2"/>
    <row r="449" s="26" customFormat="1" x14ac:dyDescent="0.2"/>
    <row r="450" s="26" customFormat="1" x14ac:dyDescent="0.2"/>
    <row r="451" s="26" customFormat="1" x14ac:dyDescent="0.2"/>
    <row r="452" s="26" customFormat="1" x14ac:dyDescent="0.2"/>
    <row r="453" s="26" customFormat="1" x14ac:dyDescent="0.2"/>
    <row r="454" s="26" customFormat="1" x14ac:dyDescent="0.2"/>
    <row r="455" s="26" customFormat="1" x14ac:dyDescent="0.2"/>
    <row r="456" s="26" customFormat="1" x14ac:dyDescent="0.2"/>
    <row r="457" s="26" customFormat="1" x14ac:dyDescent="0.2"/>
    <row r="458" s="26" customFormat="1" x14ac:dyDescent="0.2"/>
    <row r="459" s="26" customFormat="1" x14ac:dyDescent="0.2"/>
    <row r="460" s="26" customFormat="1" x14ac:dyDescent="0.2"/>
    <row r="461" s="26" customFormat="1" x14ac:dyDescent="0.2"/>
    <row r="462" s="26" customFormat="1" x14ac:dyDescent="0.2"/>
    <row r="463" s="26" customFormat="1" x14ac:dyDescent="0.2"/>
    <row r="464" s="26" customFormat="1" x14ac:dyDescent="0.2"/>
    <row r="465" s="26" customFormat="1" x14ac:dyDescent="0.2"/>
    <row r="466" s="26" customFormat="1" x14ac:dyDescent="0.2"/>
    <row r="467" s="26" customFormat="1" x14ac:dyDescent="0.2"/>
    <row r="468" s="26" customFormat="1" x14ac:dyDescent="0.2"/>
    <row r="469" s="26" customFormat="1" x14ac:dyDescent="0.2"/>
    <row r="470" s="26" customFormat="1" x14ac:dyDescent="0.2"/>
    <row r="471" s="26" customFormat="1" x14ac:dyDescent="0.2"/>
    <row r="472" s="26" customFormat="1" x14ac:dyDescent="0.2"/>
    <row r="473" s="26" customFormat="1" x14ac:dyDescent="0.2"/>
    <row r="474" s="26" customFormat="1" x14ac:dyDescent="0.2"/>
    <row r="475" s="26" customFormat="1" x14ac:dyDescent="0.2"/>
    <row r="476" s="26" customFormat="1" x14ac:dyDescent="0.2"/>
    <row r="477" s="26" customFormat="1" x14ac:dyDescent="0.2"/>
    <row r="478" s="26" customFormat="1" x14ac:dyDescent="0.2"/>
    <row r="479" s="26" customFormat="1" x14ac:dyDescent="0.2"/>
    <row r="480" s="26" customFormat="1" x14ac:dyDescent="0.2"/>
    <row r="481" s="26" customFormat="1" x14ac:dyDescent="0.2"/>
    <row r="482" s="26" customFormat="1" x14ac:dyDescent="0.2"/>
    <row r="483" s="26" customFormat="1" x14ac:dyDescent="0.2"/>
    <row r="484" s="26" customFormat="1" x14ac:dyDescent="0.2"/>
    <row r="485" s="26" customFormat="1" x14ac:dyDescent="0.2"/>
    <row r="486" s="26" customFormat="1" x14ac:dyDescent="0.2"/>
    <row r="487" s="26" customFormat="1" x14ac:dyDescent="0.2"/>
    <row r="488" s="26" customFormat="1" x14ac:dyDescent="0.2"/>
    <row r="489" s="26" customFormat="1" x14ac:dyDescent="0.2"/>
    <row r="490" s="26" customFormat="1" x14ac:dyDescent="0.2"/>
    <row r="491" s="26" customFormat="1" x14ac:dyDescent="0.2"/>
    <row r="492" s="26" customFormat="1" x14ac:dyDescent="0.2"/>
    <row r="493" s="26" customFormat="1" x14ac:dyDescent="0.2"/>
    <row r="494" s="26" customFormat="1" x14ac:dyDescent="0.2"/>
    <row r="495" s="26" customFormat="1" x14ac:dyDescent="0.2"/>
    <row r="496" s="26" customFormat="1" x14ac:dyDescent="0.2"/>
    <row r="497" s="26" customFormat="1" x14ac:dyDescent="0.2"/>
    <row r="498" s="26" customFormat="1" x14ac:dyDescent="0.2"/>
    <row r="499" s="26" customFormat="1" x14ac:dyDescent="0.2"/>
    <row r="500" s="26" customFormat="1" x14ac:dyDescent="0.2"/>
    <row r="501" s="26" customFormat="1" x14ac:dyDescent="0.2"/>
    <row r="502" s="26" customFormat="1" x14ac:dyDescent="0.2"/>
    <row r="503" s="26" customFormat="1" x14ac:dyDescent="0.2"/>
    <row r="504" s="26" customFormat="1" x14ac:dyDescent="0.2"/>
    <row r="505" s="26" customFormat="1" x14ac:dyDescent="0.2"/>
    <row r="506" s="26" customFormat="1" x14ac:dyDescent="0.2"/>
    <row r="507" s="26" customFormat="1" x14ac:dyDescent="0.2"/>
    <row r="508" s="26" customFormat="1" x14ac:dyDescent="0.2"/>
    <row r="509" s="26" customFormat="1" x14ac:dyDescent="0.2"/>
    <row r="510" s="26" customFormat="1" x14ac:dyDescent="0.2"/>
    <row r="511" s="26" customFormat="1" x14ac:dyDescent="0.2"/>
    <row r="512" s="26" customFormat="1" x14ac:dyDescent="0.2"/>
    <row r="513" s="26" customFormat="1" x14ac:dyDescent="0.2"/>
    <row r="514" s="26" customFormat="1" x14ac:dyDescent="0.2"/>
    <row r="515" s="26" customFormat="1" x14ac:dyDescent="0.2"/>
    <row r="516" s="26" customFormat="1" x14ac:dyDescent="0.2"/>
    <row r="517" s="26" customFormat="1" x14ac:dyDescent="0.2"/>
    <row r="518" s="26" customFormat="1" x14ac:dyDescent="0.2"/>
    <row r="519" s="26" customFormat="1" x14ac:dyDescent="0.2"/>
    <row r="520" s="26" customFormat="1" x14ac:dyDescent="0.2"/>
    <row r="521" s="26" customFormat="1" x14ac:dyDescent="0.2"/>
    <row r="522" s="26" customFormat="1" x14ac:dyDescent="0.2"/>
    <row r="523" s="26" customFormat="1" x14ac:dyDescent="0.2"/>
  </sheetData>
  <mergeCells count="10">
    <mergeCell ref="A210:C210"/>
    <mergeCell ref="A1:A3"/>
    <mergeCell ref="C1:D1"/>
    <mergeCell ref="E1:F1"/>
    <mergeCell ref="E2:F2"/>
    <mergeCell ref="E3:F3"/>
    <mergeCell ref="A4:A5"/>
    <mergeCell ref="B4:B5"/>
    <mergeCell ref="C4:C5"/>
    <mergeCell ref="D4:F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2.6.1</vt:lpstr>
      <vt:lpstr>รายละเอียด 2.6.1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2022-01-11T09:24:54Z</dcterms:created>
  <dcterms:modified xsi:type="dcterms:W3CDTF">2022-01-11T09:25:05Z</dcterms:modified>
</cp:coreProperties>
</file>