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6.1" sheetId="1" r:id="rId1"/>
    <sheet name="รายละเอียด 2.6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2.6.1'!$A$5:$AV$5</definedName>
    <definedName name="REF_CURR_LANG">#REF!</definedName>
    <definedName name="REF_UNIV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5" i="2" l="1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66" i="2" s="1"/>
  <c r="H82" i="1"/>
  <c r="G82" i="1"/>
  <c r="F82" i="1"/>
  <c r="E82" i="1"/>
  <c r="D82" i="1"/>
  <c r="B82" i="1"/>
  <c r="H81" i="1"/>
  <c r="G81" i="1"/>
  <c r="F81" i="1"/>
  <c r="E81" i="1"/>
  <c r="D81" i="1"/>
  <c r="B81" i="1"/>
  <c r="H80" i="1"/>
  <c r="F80" i="1"/>
  <c r="E80" i="1"/>
  <c r="D80" i="1"/>
  <c r="B80" i="1"/>
  <c r="H79" i="1"/>
  <c r="G79" i="1"/>
  <c r="F79" i="1"/>
  <c r="E79" i="1"/>
  <c r="D79" i="1"/>
  <c r="B79" i="1"/>
  <c r="H78" i="1"/>
  <c r="F78" i="1"/>
  <c r="E78" i="1"/>
  <c r="D78" i="1"/>
  <c r="B78" i="1"/>
  <c r="H77" i="1"/>
  <c r="F77" i="1"/>
  <c r="E77" i="1"/>
  <c r="D77" i="1"/>
  <c r="B77" i="1"/>
  <c r="H76" i="1"/>
  <c r="F76" i="1"/>
  <c r="E76" i="1"/>
  <c r="D76" i="1"/>
  <c r="B76" i="1"/>
  <c r="I75" i="1"/>
  <c r="H75" i="1"/>
  <c r="F75" i="1"/>
  <c r="E75" i="1"/>
  <c r="D75" i="1"/>
  <c r="B75" i="1"/>
  <c r="H74" i="1"/>
  <c r="G74" i="1"/>
  <c r="F74" i="1"/>
  <c r="E74" i="1"/>
  <c r="D74" i="1"/>
  <c r="B74" i="1"/>
  <c r="H73" i="1"/>
  <c r="G73" i="1"/>
  <c r="F73" i="1"/>
  <c r="E73" i="1"/>
  <c r="D73" i="1"/>
  <c r="B73" i="1"/>
  <c r="H72" i="1"/>
  <c r="F72" i="1"/>
  <c r="E72" i="1"/>
  <c r="D72" i="1"/>
  <c r="B72" i="1"/>
  <c r="E68" i="1"/>
  <c r="D68" i="1"/>
  <c r="H67" i="1"/>
  <c r="F67" i="1"/>
  <c r="E67" i="1"/>
  <c r="D67" i="1"/>
  <c r="B67" i="1"/>
  <c r="A67" i="1"/>
  <c r="H66" i="1"/>
  <c r="F66" i="1"/>
  <c r="E66" i="1"/>
  <c r="D66" i="1"/>
  <c r="B66" i="1"/>
  <c r="A66" i="1"/>
  <c r="H65" i="1"/>
  <c r="F65" i="1"/>
  <c r="E65" i="1"/>
  <c r="D65" i="1"/>
  <c r="B65" i="1"/>
  <c r="A65" i="1"/>
  <c r="H64" i="1"/>
  <c r="F64" i="1"/>
  <c r="E64" i="1"/>
  <c r="D64" i="1"/>
  <c r="B64" i="1"/>
  <c r="A64" i="1"/>
  <c r="H63" i="1"/>
  <c r="F63" i="1"/>
  <c r="E63" i="1"/>
  <c r="D63" i="1"/>
  <c r="B63" i="1"/>
  <c r="A63" i="1"/>
  <c r="H62" i="1"/>
  <c r="F62" i="1"/>
  <c r="E62" i="1"/>
  <c r="D62" i="1"/>
  <c r="B62" i="1"/>
  <c r="A62" i="1"/>
  <c r="H61" i="1"/>
  <c r="F61" i="1"/>
  <c r="E61" i="1"/>
  <c r="D61" i="1"/>
  <c r="B61" i="1"/>
  <c r="A61" i="1"/>
  <c r="H60" i="1"/>
  <c r="F60" i="1"/>
  <c r="E60" i="1"/>
  <c r="D60" i="1"/>
  <c r="B60" i="1"/>
  <c r="A60" i="1"/>
  <c r="H59" i="1"/>
  <c r="F59" i="1"/>
  <c r="E59" i="1"/>
  <c r="D59" i="1"/>
  <c r="B59" i="1"/>
  <c r="A59" i="1"/>
  <c r="H58" i="1"/>
  <c r="F58" i="1"/>
  <c r="E58" i="1"/>
  <c r="D58" i="1"/>
  <c r="B58" i="1"/>
  <c r="A58" i="1"/>
  <c r="H57" i="1"/>
  <c r="F57" i="1"/>
  <c r="E57" i="1"/>
  <c r="D57" i="1"/>
  <c r="B57" i="1"/>
  <c r="A57" i="1"/>
  <c r="H56" i="1"/>
  <c r="F56" i="1"/>
  <c r="E56" i="1"/>
  <c r="D56" i="1"/>
  <c r="B56" i="1"/>
  <c r="A56" i="1"/>
  <c r="H55" i="1"/>
  <c r="F55" i="1"/>
  <c r="E55" i="1"/>
  <c r="D55" i="1"/>
  <c r="B55" i="1"/>
  <c r="A55" i="1"/>
  <c r="H54" i="1"/>
  <c r="F54" i="1"/>
  <c r="E54" i="1"/>
  <c r="D54" i="1"/>
  <c r="B54" i="1"/>
  <c r="A54" i="1"/>
  <c r="H53" i="1"/>
  <c r="F53" i="1"/>
  <c r="E53" i="1"/>
  <c r="D53" i="1"/>
  <c r="B53" i="1"/>
  <c r="A53" i="1"/>
  <c r="H52" i="1"/>
  <c r="F52" i="1"/>
  <c r="E52" i="1"/>
  <c r="D52" i="1"/>
  <c r="B52" i="1"/>
  <c r="A52" i="1"/>
  <c r="F51" i="1"/>
  <c r="E51" i="1"/>
  <c r="D51" i="1"/>
  <c r="B51" i="1"/>
  <c r="A51" i="1"/>
  <c r="I50" i="1"/>
  <c r="H50" i="1"/>
  <c r="G50" i="1"/>
  <c r="F50" i="1"/>
  <c r="E50" i="1"/>
  <c r="D50" i="1"/>
  <c r="C50" i="1"/>
  <c r="B50" i="1"/>
  <c r="A50" i="1"/>
  <c r="K36" i="1"/>
  <c r="H33" i="1"/>
  <c r="H68" i="1" s="1"/>
  <c r="F33" i="1"/>
  <c r="F68" i="1" s="1"/>
  <c r="E33" i="1"/>
  <c r="G33" i="1" s="1"/>
  <c r="G32" i="1"/>
  <c r="I32" i="1" s="1"/>
  <c r="I31" i="1"/>
  <c r="I81" i="1" s="1"/>
  <c r="G31" i="1"/>
  <c r="G30" i="1"/>
  <c r="I30" i="1" s="1"/>
  <c r="I29" i="1"/>
  <c r="I79" i="1" s="1"/>
  <c r="G29" i="1"/>
  <c r="G28" i="1"/>
  <c r="I28" i="1" s="1"/>
  <c r="I27" i="1"/>
  <c r="I77" i="1" s="1"/>
  <c r="G27" i="1"/>
  <c r="G77" i="1" s="1"/>
  <c r="G26" i="1"/>
  <c r="I26" i="1" s="1"/>
  <c r="I25" i="1"/>
  <c r="J25" i="1" s="1"/>
  <c r="K25" i="1" s="1"/>
  <c r="G25" i="1"/>
  <c r="G75" i="1" s="1"/>
  <c r="G24" i="1"/>
  <c r="I24" i="1" s="1"/>
  <c r="I23" i="1"/>
  <c r="I73" i="1" s="1"/>
  <c r="G23" i="1"/>
  <c r="G22" i="1"/>
  <c r="I22" i="1" s="1"/>
  <c r="I21" i="1"/>
  <c r="I67" i="1" s="1"/>
  <c r="G21" i="1"/>
  <c r="G67" i="1" s="1"/>
  <c r="G20" i="1"/>
  <c r="I20" i="1" s="1"/>
  <c r="I19" i="1"/>
  <c r="I65" i="1" s="1"/>
  <c r="G19" i="1"/>
  <c r="G65" i="1" s="1"/>
  <c r="G18" i="1"/>
  <c r="I18" i="1" s="1"/>
  <c r="I17" i="1"/>
  <c r="I63" i="1" s="1"/>
  <c r="G17" i="1"/>
  <c r="G63" i="1" s="1"/>
  <c r="G16" i="1"/>
  <c r="I16" i="1" s="1"/>
  <c r="I15" i="1"/>
  <c r="I61" i="1" s="1"/>
  <c r="G15" i="1"/>
  <c r="G61" i="1" s="1"/>
  <c r="G14" i="1"/>
  <c r="I14" i="1" s="1"/>
  <c r="I13" i="1"/>
  <c r="I59" i="1" s="1"/>
  <c r="G13" i="1"/>
  <c r="G59" i="1" s="1"/>
  <c r="G12" i="1"/>
  <c r="I12" i="1" s="1"/>
  <c r="I11" i="1"/>
  <c r="I57" i="1" s="1"/>
  <c r="G11" i="1"/>
  <c r="G57" i="1" s="1"/>
  <c r="G10" i="1"/>
  <c r="I10" i="1" s="1"/>
  <c r="I9" i="1"/>
  <c r="I55" i="1" s="1"/>
  <c r="G9" i="1"/>
  <c r="G55" i="1" s="1"/>
  <c r="G8" i="1"/>
  <c r="I8" i="1" s="1"/>
  <c r="I7" i="1"/>
  <c r="I53" i="1" s="1"/>
  <c r="G7" i="1"/>
  <c r="G53" i="1" s="1"/>
  <c r="G6" i="1"/>
  <c r="I6" i="1" s="1"/>
  <c r="I60" i="1" l="1"/>
  <c r="J14" i="1"/>
  <c r="K14" i="1" s="1"/>
  <c r="J30" i="1"/>
  <c r="K30" i="1" s="1"/>
  <c r="I80" i="1"/>
  <c r="I66" i="1"/>
  <c r="J20" i="1"/>
  <c r="K20" i="1" s="1"/>
  <c r="J22" i="1"/>
  <c r="K22" i="1" s="1"/>
  <c r="I72" i="1"/>
  <c r="I56" i="1"/>
  <c r="J10" i="1"/>
  <c r="K10" i="1" s="1"/>
  <c r="I62" i="1"/>
  <c r="J16" i="1"/>
  <c r="K16" i="1" s="1"/>
  <c r="I33" i="1"/>
  <c r="G68" i="1"/>
  <c r="I64" i="1"/>
  <c r="J18" i="1"/>
  <c r="K18" i="1" s="1"/>
  <c r="J26" i="1"/>
  <c r="K26" i="1" s="1"/>
  <c r="I76" i="1"/>
  <c r="J32" i="1"/>
  <c r="K32" i="1" s="1"/>
  <c r="I82" i="1"/>
  <c r="I52" i="1"/>
  <c r="J6" i="1"/>
  <c r="K6" i="1" s="1"/>
  <c r="I58" i="1"/>
  <c r="J12" i="1"/>
  <c r="K12" i="1" s="1"/>
  <c r="I78" i="1"/>
  <c r="J28" i="1"/>
  <c r="K28" i="1" s="1"/>
  <c r="I54" i="1"/>
  <c r="J8" i="1"/>
  <c r="K8" i="1" s="1"/>
  <c r="I74" i="1"/>
  <c r="J24" i="1"/>
  <c r="K24" i="1" s="1"/>
  <c r="G72" i="1"/>
  <c r="G80" i="1"/>
  <c r="J9" i="1"/>
  <c r="K9" i="1" s="1"/>
  <c r="J11" i="1"/>
  <c r="K11" i="1" s="1"/>
  <c r="J13" i="1"/>
  <c r="K13" i="1" s="1"/>
  <c r="J15" i="1"/>
  <c r="K15" i="1" s="1"/>
  <c r="J17" i="1"/>
  <c r="K17" i="1" s="1"/>
  <c r="J19" i="1"/>
  <c r="K19" i="1" s="1"/>
  <c r="J21" i="1"/>
  <c r="K21" i="1" s="1"/>
  <c r="J23" i="1"/>
  <c r="K23" i="1" s="1"/>
  <c r="J27" i="1"/>
  <c r="K27" i="1" s="1"/>
  <c r="J29" i="1"/>
  <c r="K29" i="1" s="1"/>
  <c r="J31" i="1"/>
  <c r="K31" i="1" s="1"/>
  <c r="G78" i="1"/>
  <c r="J7" i="1"/>
  <c r="K7" i="1" s="1"/>
  <c r="G52" i="1"/>
  <c r="G54" i="1"/>
  <c r="G56" i="1"/>
  <c r="G58" i="1"/>
  <c r="G60" i="1"/>
  <c r="G62" i="1"/>
  <c r="G64" i="1"/>
  <c r="G66" i="1"/>
  <c r="G76" i="1"/>
  <c r="J33" i="1" l="1"/>
  <c r="K33" i="1" s="1"/>
  <c r="I68" i="1"/>
</calcChain>
</file>

<file path=xl/sharedStrings.xml><?xml version="1.0" encoding="utf-8"?>
<sst xmlns="http://schemas.openxmlformats.org/spreadsheetml/2006/main" count="677" uniqueCount="405">
  <si>
    <t>ตัวชี้วัด</t>
  </si>
  <si>
    <t>2.6.1 เงินรายได้จากการบริการวิชาการ เป็นที่ปรึกษาต่ออาจารย์ประจำ</t>
  </si>
  <si>
    <t>ผลการดำเนินงาน</t>
  </si>
  <si>
    <t>หน่วยงานเจ้าภาพ</t>
  </si>
  <si>
    <t>สำนักทรัพย์สินและรายได้</t>
  </si>
  <si>
    <t>รอบ 12 เดือน</t>
  </si>
  <si>
    <t>ผู้รับผิดชอบ</t>
  </si>
  <si>
    <t>นางสาวณิรัญญสา ธนะสุพรรณ</t>
  </si>
  <si>
    <t>โทร. 1478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</si>
  <si>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</si>
  <si>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</si>
  <si>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</si>
  <si>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</si>
  <si>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งบรายได้จากโครงการจัดหารายได้</t>
  </si>
  <si>
    <t>จำนวนอาจารย์ประจำทั้งหมด (เฉพาะที่ปฏิบัติงานจริง)</t>
  </si>
  <si>
    <t>เฉลี่ยต่อคน / บาท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</si>
  <si>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</si>
  <si>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</si>
  <si>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</si>
  <si>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</si>
  <si>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ด้านการบริการวิชาการ</t>
  </si>
  <si>
    <t>ด้านวิจัย</t>
  </si>
  <si>
    <t>รวม</t>
  </si>
  <si>
    <t>หน่วยงานจัดการศึกษา + ศูนย์อุดรฯ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</si>
  <si>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</si>
  <si>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</si>
  <si>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</si>
  <si>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</si>
  <si>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</si>
  <si>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</si>
  <si>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</si>
  <si>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</si>
  <si>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</si>
  <si>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</si>
  <si>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</si>
  <si>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</si>
  <si>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หน่วยงานสนับสนุน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</si>
  <si>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</si>
  <si>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</si>
  <si>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</si>
  <si>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</si>
  <si>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-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</si>
  <si>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</si>
  <si>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</si>
  <si>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</si>
  <si>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</si>
  <si>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</si>
  <si>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</si>
  <si>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</si>
  <si>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</si>
  <si>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</si>
  <si>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</si>
  <si>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</si>
  <si>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</si>
  <si>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</si>
  <si>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</si>
  <si>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24) สำนักทรัพย์สินและรายได้</t>
  </si>
  <si>
    <t>26) วิทยาเขตนครปฐม</t>
  </si>
  <si>
    <t>27) วิทยาเขตสมุทรสงคราม</t>
  </si>
  <si>
    <t>28) ศูนย์การศึกษา จ.ระนอง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</si>
  <si>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</si>
  <si>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</si>
  <si>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</si>
  <si>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</si>
  <si>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</si>
  <si>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จำนวนอาจารย์ประจำทั้งหมด</t>
  </si>
  <si>
    <t>เฉลี่ยต่อคน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</si>
  <si>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</si>
  <si>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</si>
  <si>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</si>
  <si>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</si>
  <si>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</si>
  <si>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</si>
  <si>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</si>
  <si>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</si>
  <si>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</si>
  <si>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</si>
  <si>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</si>
  <si>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</si>
  <si>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</si>
  <si>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</si>
  <si>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</si>
  <si>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 อุดร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</si>
  <si>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</si>
  <si>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</si>
  <si>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</si>
  <si>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</si>
  <si>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</si>
  <si>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</si>
  <si>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ทรัพย์สิน</t>
  </si>
  <si>
    <t>วิทยาเขตนครปฐม</t>
  </si>
  <si>
    <t>วิทยาเขตสมุทรสงคราม</t>
  </si>
  <si>
    <t>ศูนย์ จ. ระนอง</t>
  </si>
  <si>
    <t>สสสส</t>
  </si>
  <si>
    <t>รายละเอียดตัวชี้วัด</t>
  </si>
  <si>
    <t>น.ส.วลัยพรรณ รัตนธรรมมณี</t>
  </si>
  <si>
    <t>โทร. 02-160-1367</t>
  </si>
  <si>
    <t>(1 ต.ค. 2564 - 20 ธ.ค. 2564)</t>
  </si>
  <si>
    <t>โครงการ</t>
  </si>
  <si>
    <t>1010100 กองกลาง</t>
  </si>
  <si>
    <t>โครงการอบรมการเสริมสร้างความรู้ความเข้าใจแบบตรวจการเปิดเผยข้อมูลสาธารณะในการประเมินคุณธรรมและความโปรงใส่ในการดำเนินงานของหน่วยงานภาครัฐ</t>
  </si>
  <si>
    <t>1010108 กองกลาง - ฝ่ายวิเทศสัมพันธ์</t>
  </si>
  <si>
    <t>โครงการบริการวิชาการ ฝึกอบรมหลักสูตร "Office Easy Talk: สื่อสารง่ายๆ ในสำนักงาน</t>
  </si>
  <si>
    <t>1010200 กองคลัง</t>
  </si>
  <si>
    <t>โครงการบริการวิชาการ"แนวทางการป้องกันการจัดซื้อจัดจ้างไม่ให้ผิดระเบียบ และศึกษาข้อสังเกตแนววินิจฉัยของคณะกรรมการวินิจฉัยปัญหาการจัดซื้อจัดจ้างและการบริหารพัสดุภาครัฐ" รุ่นที่ 1 - 3</t>
  </si>
  <si>
    <t>โครงการบริการวิชาการหลักสูตร “เทคนิคกการปฏิบัติงานสำหรับเจ้าหน้าที่พัสดุมือใหม่หน่วยงานภาครัฐ ตามพระราชบัญญัติการจัดซื้อจัดจ้างและการบริหารพัสดุภาครัฐ พ.ศ.๒๕๖๐ และศึกษาประเด็นปัญหาในการปฏิบัติงาน” รุ่นที่ 2</t>
  </si>
  <si>
    <t>โครงการบริการวิชาการหลักสูตร “เทคนิคการเบิกจ่ายเงินให้ถูกต้องตามระเบียบเพื่อป้องกันการกระทำผิดวินัยการเงินการคลังภาครัฐ”รุ่นที่ 2</t>
  </si>
  <si>
    <t>โครงการบริการวิชาการหลักสูตร “เทคนิคการเบิกจ่ายเงินให้ถูกต้องตามระเบียบเพื่อป้องกันการกระทำผิดวินัยการเงินการคลังภาครัฐ”รุ่นที่ 3</t>
  </si>
  <si>
    <t>โครงการบริการวิชาการหลักสูตร “เทคนิคการปฏิบัติงานสำหรับเจ้าหน้าที่พัสดุมือใหม่หน่วยงานภาครัฐ ตามพระราชบัญญัติการจัดซื้อจัดจ้างและการบริหารพัสดุภาครัฐพ.ศ.๒๕๖๐ และศึกษาประเด็นปัญหาในการปฏิบัติงาน”รุ่นที่ 1</t>
  </si>
  <si>
    <t>โครงการบริการวิชาการหลักสูตร “แนวทางการป้องกันการจัดซื้อจัดจ้างไม่ให้ผิดระเบียบและศึกษาข้อสังเกตแนววินิจฉัยของคณะกรรมการวินิจฉัยปัญหาการจัดซื้อจัดจ้างและการบริหารพัสดุภาครัฐ” รุ่นที่ 4</t>
  </si>
  <si>
    <t>โครงการบริการวิชาการหลักสูตร “แนวทางการป้องกันการปฏิบัติราชการไม่ให้เกิดโทษปกครอง โดยสามารถปฏิบัติงานอย่างสุจริตไม่มีความผิดทั้งวินัย อาญาและความรับผิดทางละเมิดของเจ้าหน้าที่ของหน่วยงานภาครัฐ”  รุ่นที่ 2</t>
  </si>
  <si>
    <t>โครงการบริการวิชาการหลักสูตร “แนวทางการป้องกันการปฏิบัติราชการไม่ให้เกิดโทษปกครอง โดยสามารถปฏิบัติงานอย่างสุจริตไม่มีความผิดทั้งวินัย อาญาและความรับผิดทางละเมิดของเจ้าหน้าที่ของหน่วยงานภาครัฐ”รุ่นที่ 1</t>
  </si>
  <si>
    <t>1010600 กองบริหารงานบุคคล</t>
  </si>
  <si>
    <t>โครงการอบรมเชิงปฏิบัติการเพื่อเตรียมความรู้ความสามารถทั่วไป (ภาค ก) มหาวิทยาลัยราชภัฎสวนสุนันทา ประจำปีงบประมาณ 2565</t>
  </si>
  <si>
    <t>10200 สำนักงานผู้อำนวยการ - สถาบันวิจัยและพัฒนา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</si>
  <si>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หลังโควิด-19"</t>
  </si>
  <si>
    <t>โครงการจ้างที่ปรึกษาจัดทำแผนที่สีเขียวนอกเขตอนุรักษ์ แผนที่เศรษฐกิจชุมชน ประจำปี 2565 งวดที่ 1-3</t>
  </si>
  <si>
    <t>โครงการประชุมสวนสุนันทาวิชาการระดับชาติ ครั้งที่ 9 เรื่อง "การยกระดับงานวิจัยสู่นวัตกรรม"</t>
  </si>
  <si>
    <t>โครงการฝึกอบรมหลักจริยธรรมการวิจัยในมนุษย์ ครั้งที่ 7</t>
  </si>
  <si>
    <t>โครงการฝึกอบรมหลักจริยธรรมการวิจัยในมนุษย์ ครั้งที่ 8</t>
  </si>
  <si>
    <t>โครงการพัฒนา ผลิตและจำหน่ายผลิตภัณฑ์จากกุหลาบอธิษฐาน เพื่อพัฒนาท้องถิ่นจังหวัดสมุทรสงคราม</t>
  </si>
  <si>
    <t>โครงการหน่วยขับเคลื่อนนวัตกรรมเพื่อสังคม เพื่อนำนวัตกรรมไปใช้ประโยชน์ ประจำพื้นที่ภาคตะวันออกเฉียงเหนือตอนบน และภาคใต้ตอนบน ปีงบประมาณ 2565 งวดที่ 1 - 2</t>
  </si>
  <si>
    <t>โครงการอบรมหลักจริยธรรมการวิจัยในมนุษย์  สาขาสังคมศาสตร์และพฤติกรรมศาสตร์ ครั้งที่ 1 ประจำปี 2565</t>
  </si>
  <si>
    <t>โครงการอบรมหลักจริยธรรมการวิจัยในมนุษย์ สาขาสังคมศาสตร์และพฤติกรรมศาสตร์ ครั้งที่ 3 ประจำปี 2564</t>
  </si>
  <si>
    <t>โครงการอบรมหลักจริยธรรมการวิจัยในมนุษย์สาขาสังคมศาสตร์และพฤติกรรมศาสตร์</t>
  </si>
  <si>
    <t>โครงการอบรมหลักจริยธรรมการวิจัยในมนุษย์สาขาสังคมศาสตร์และพฤติกรรมศาสตร์ ครั้งที่ 2 ประจําปี 2564</t>
  </si>
  <si>
    <t>10300 สำนักงานผู้อำนวยการ - สำนักวิทยบริการและเทคโนโลยีสารสนเทศ</t>
  </si>
  <si>
    <t xml:space="preserve"> โครงการบริการวิชาการ จัดพิมพ์ข้อสอบ ตรวจกระดาษคำตอบและประมวลผลคะแนน ในตำแหน่งนายสัตวแพทย์ปฏิบัติการ ของกรมปศุสัตว์</t>
  </si>
  <si>
    <t>โครงการจ้างที่ปรึกษาสำรวจข้อมูลและแปรค่าความสมบูรณ์ของพื้นที่สีเขียวนอกเขตอนุรักษ์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3 และค่าประกันผลงาน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</si>
  <si>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 งวดที่ 1-2</t>
  </si>
  <si>
    <t>โครงการที่ปรึกษาการสำรวจข้อมูลและแปรค่าความสมบูรณ์ของพื้นที่สีเขียวนอกเขตอนุรักษ์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1-3</t>
  </si>
  <si>
    <t>โครงการบริการวิชาการ การอบรม Microsoft Office 2016 Advanced</t>
  </si>
  <si>
    <t xml:space="preserve">โครงการบริการวิชาการ อบรมการใช้เทคโนโลยีดิจิทัลและการสืบค้นงานวิจัย </t>
  </si>
  <si>
    <t>โครงการศึกษาข้อมูลความสุขชุมชน (Gross Community Happiness : GCH) ภายใต้การสนับสนุนของ สพภ. ประจำปี 2565 งวดที่ 1 - 3</t>
  </si>
  <si>
    <t>10400 สำนักงานผู้อำนวยการ - สำนักศิลปะและวัฒนธรรม</t>
  </si>
  <si>
    <t>โครงการจัดหารายได้ สำนักศิลปะและวัฒนธรรม ประจำปีงบประมาณ พ.ศ. 2565</t>
  </si>
  <si>
    <t>โครงการอบรมเชิงปฏิบัติการ เรื่อง สำรับวรรณศิลป์สู่สื่อสร้างสรรค์ร่วมสมัย งวดที่ 1</t>
  </si>
  <si>
    <t>โครงการอบรมเชิงปฏิบัติการให้บริการวิชาการออกแบบและพัฒนาผลิตภัณฑ์ ชุมชนกลุ่มทอผ้าบ้านผือ อำเภอบ้านผือ จังหวัดอุดรธานี</t>
  </si>
  <si>
    <t>โครงการออกร้านอาหารชาววัง ณ เซ็นทรัลพลาซา อยุธยา</t>
  </si>
  <si>
    <t>10500 สำนักการศึกษาทั่วไปและนวัตกรรมการเรียนรู้อิเล็กทรอนิคส์ (GE)</t>
  </si>
  <si>
    <t>การบริหารจัดการทรัพยากรในการบริการวิชาการให้เกิดประโยชน์สูงสุด ประจำปีงบประมาณ 2565</t>
  </si>
  <si>
    <t xml:space="preserve">โครงการการบริการวิชาการและการบริหารจัดการทรัพยากรให้เกิดประโยชน์สูงสุด ประจำปีงบประมาณ 2565 </t>
  </si>
  <si>
    <t>โครงการบริการวิชาการและการบริหารจัดการทรัพยากรให้เกิดประโยชน์สูงสุด ประจำปีงบประมาณ 2565</t>
  </si>
  <si>
    <t>โครงการอบรมการประเมินตำแหน่งและวิทยฐานะของข้าราชการครูและบุคลากรทางการศึกษาเกณฑ์ PA และเตรียมความพร้อมเพื่อรองรับการประเมินและขอมีวิทยฐานะหรือเลื่อนวิทยฐาน</t>
  </si>
  <si>
    <t>บริการวิชาการและการบริหารจัดการทรัพยากรให้เกิดประโยชน์สูงสุด ประจำปีงบประมาณ 2565</t>
  </si>
  <si>
    <t>10900 สถาบันสร้างสรรค์และส่งเสริมการเรียนรู้ตลอดชีวิต (สสสร.)</t>
  </si>
  <si>
    <t>โครงการอบรม "พัฒนาทักษะภาษาอังกฤษสำหรับบุคลากรระดับนานาชาติ เพื่อความสำเร็จในศตวรรษที่ 21" (รุ่นที่ 6)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</si>
  <si>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4)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</si>
  <si>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5)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</si>
  <si>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7)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</si>
  <si>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8)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</si>
  <si>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9) ประจำปีงบประมาณ 2565</t>
  </si>
  <si>
    <t>โครงการอบรม “พัฒนาทักษะภาษาอังกฤษสำหรับบุคลากรระดับนานาชาติ  เพื่อความสำเร็จในศตวรรษที่ 21” (รุ่นที่ 12) ประจำปีงบประมาณ 2565</t>
  </si>
  <si>
    <t>โครงการอบรม “พัฒนาทักษะภาษาอังกฤษสำหรับบุคลากรระดับนานาชาติ เพื่อความสำเร็จในศตวรรษที่ 21” (รุ่นที่ 10) ประจำปีงบประมาณ 2565</t>
  </si>
  <si>
    <t>โครงการอบรม “พัฒนาทักษะภาษาอังกฤษสำหรับบุคลากรระดับนานาชาติ เพื่อความสำเร็จในศตวรรษที่ 21” (รุ่นที่ 11) ประจำปีงบประมาณ 2565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</si>
  <si>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1/2565 (English Communication 4 Skills (Listening, Speaking, Reading, Writing) in Business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</si>
  <si>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2/2565 (English Communication 4 Skills (Listening, Speaking, Reading, Writing) in Business)</t>
  </si>
  <si>
    <t>โครงการอบรมพัฒนาทักษะภาษาอังกฤษสำหรับบุคลากรระดับนานาชาติ Intermediate Level</t>
  </si>
  <si>
    <t>โครงการอบรมพัฒนาทักษะภาษาอังกฤษสำหรับบุคลากรระดับนานาชาติเพื่อความสำเร็จในศตวรรษที่ 21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</si>
  <si>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Advanced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</si>
  <si>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Intermediate</t>
  </si>
  <si>
    <t>201 คณะครุศาสตร์</t>
  </si>
  <si>
    <t>โครงการจ้างศึกษาแนวทางการบูรณาการเนื้อหาเรื่องการเปลี่ยนแปลงสภาพภูมิอากาศในหลักสูตรการศึกษา งวดที่ 1 - 3</t>
  </si>
  <si>
    <t>20100 คณะครุศาสตร์</t>
  </si>
  <si>
    <t>โครงการจ้างที่ปรึกษาจัดทำหลักสูตรการอบรมการดำเนินกิจการสถานรับเลี้ยงเด็กและการเลี้ยงดูและพัฒนาเด็กปฐมวัย(0-6ปี)ของผู้ดำเนินกิจการสถานรับเลี้ยงเด็ก และหลักสูตรการอบรมเลี้ยงดูและพัฒนาเด็กปฐมวัย(0-6ปี)ของผู้เลี้ยงดูเด็กของสถานรับเลี้ยงเด็ก</t>
  </si>
  <si>
    <t>โครงการจ้างออกแบบและผลิตสื่อการเรียนรู้แบบออนไลน์ หลักสูตร การกำกับดูแลข้อมูล (Data Governance Policy) งวดที่ 1</t>
  </si>
  <si>
    <t>โครงการพัฒนาคุณภาพการศึกษาและการพัฒนาท้องถิ่น โดยมีสถาบันอุดมศึกษาเป็นพี่เลี้ยง เครือข่ายเพื่อการพัฒนาอุดมศึกษา ประจำปีงบประมาณ พ.ศ. 2564 งวดที่ 2</t>
  </si>
  <si>
    <t>โครงการพัฒนาคุณภาพการศึกษาและการพัฒนาท้องถิ่น โดยมีสถาบันอุดมศึกษาเป็นพี่เลี้ยง เครือข่ายเพื่อการพัฒนาอุดมศึกษา ประจำปีงบประมาณ พ.ศ. 2565 งวดที่ 1</t>
  </si>
  <si>
    <t>ที่ปรึกษาโครงการวิจัย เรื่อง การจัดทำรายงานการวิเคราะห์ข้อเสนอเบื้องต้นเพื่อประกอบการจัดทำข้อเสนอกฎหมายในโครงการการจัดทำข้อเสนอกฎหมายเพื่อส่งเสริมการมีงานทำในระดับการศึกษาขั้นพื้นฐาน ของสำนักงานเลขาธิการสภาการศึกษา กระทรวงศึกษาธิการ</t>
  </si>
  <si>
    <t>สำรวจความพึงพอใจของผู้รับบริการในเขตเทศบาลเมืองปู่เจ้าสมิงพราย</t>
  </si>
  <si>
    <t>202 คณะเทคโนโลยีอุตสาหกรรม</t>
  </si>
  <si>
    <t>โครงการอบรมเชิงปฏิบัติการหลักสูตร “เทคนิคการบริหารงานบุคคลข้าราชการครู และบุคลากรทางการศึกษา อปท. สำหรับนักทรัพยากรบุคคลมืออาชีพ” รุ่นที่ 3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</si>
  <si>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3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</si>
  <si>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4 - 6</t>
  </si>
  <si>
    <t>นวัตกรรมการพัฒนาผลิตภัณฑ์แปรรูปเพื่อสร้างมูลค่าเพิ่มแผ่นวุ้นมะพร้าวที่ไม่ได้มาตรฐานจากกระบวนการผลิตด้วยภูมิปัญญาท้องถิ่น งวดที่ 1</t>
  </si>
  <si>
    <t>20200 คณะเทคโนโลยีอุตสาหกรรม</t>
  </si>
  <si>
    <t>การประชุมวิชาการระดับชาติ ครั้งที่ 4 (The 4th FITConference 2022)</t>
  </si>
  <si>
    <t>โครงการจ้างที่ปรึกษาโครงการวิจัยการศึกษาคุณภาพชีวิตและประสบการณ์ของนักศึกษามหาวิทยาลัยศิลปากร พ.ศ.2564</t>
  </si>
  <si>
    <t>โครงการอบรมเชิงปฏิบัติการหลักสูตร “เทคนิคการบริหารงานบุคคลข้าราชการครู และบุคลากรทางการศึกษา อปท. สำหรับนักทรัพยากรบุคคลมืออาชีพ”  รุ่นที่ 2</t>
  </si>
  <si>
    <t>โครงการอบรมเชิงปฏิบัติการหลักสูตร “เทคนิคการบริหารงานบุคคลข้าราชการครู และบุคลากรทางการศึกษา อปท. สำหรับนักทรัพยากรบุคคลมืออาชีพ” รุ่นที่ 1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</si>
  <si>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2</t>
  </si>
  <si>
    <t>โครงการออมสินยุวพัฒน์รักษ์ถิ่น ปีงบประมาณ 2565</t>
  </si>
  <si>
    <t>2020003 คณะเทคโนโลยีอุตสาหกรรม-สาขาวิชาการจัดการอุตสาหกรรม</t>
  </si>
  <si>
    <t>โครงการจ้างที่ปรึกษาเพื่อติดตามและประเมินผลการดำเนินการเสริมสร้างและพัฒนาเครือข่ายคุ้มครองผู้บริโภคในกิจการกระจายเสียงกิจการโทรทัศน์ และกิจการโทรคมนาคม</t>
  </si>
  <si>
    <t>โครงการที่ปรึกษา เพื่อจัดทำแผนยุทธศาสตร์ สำนักงานการวิจัยแห่งชาติ (วช.) (พ.ศ. 2565 – 2570) งวดที่ 1 -2  และ เงินประกันผลงาน งวดที่ 1 - 2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</si>
  <si>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1</t>
  </si>
  <si>
    <t>203 คณะมนุษยศาสตร์และสังคมศาสตร์</t>
  </si>
  <si>
    <t>โครงการจ้างที่ปรึกษาดำเนินการพัฒนาระบบจัดการศึกษาภาษาอังกฤษโรงเรียนในสังกัดองค์การบริหารส่วนจังหวัดภูเก็ต</t>
  </si>
  <si>
    <t>2030006 คณะมนุษยศาสตร์และสังคมศาสตร์-สาขาวิชาภูมิศาสตร์และภูมิสารสนเทศ</t>
  </si>
  <si>
    <t>โครงการฝึกอบรมเชิงปฏิบัติการ การจัดทำแผนที่ภาษีขององค์กรปกครองส่วนท้องถิ่น เพื่อรองรับการใช้งานระบบ LTAX ONLINE ของกรมส่งเสริมกรปกครองท้องถิ่น และการปรับปรุงข้อมูลที่ดินประจำเดือน ตามมาตรา ๑๐</t>
  </si>
  <si>
    <t>20400 คณะวิทยาการจัดการ</t>
  </si>
  <si>
    <t>โครงการการพัฒนาเทคโนโลยีแบบชีวิตวิถีใหม่ (New Normal Lifestyle) สำหรับผู้ประกอบการท่องเที่ยวจังหวัดสมุทรสงคราม เพื่อการแก้ไขวิกฤตสถานการณ์ COVID19 ในระยะสั้นและระยะยาว งวดที่ 1-2</t>
  </si>
  <si>
    <t>โครงการดำเนินกิจกรรมการยกระดับชุมชนตามโครงการโคก หนอง นา โมเดลให้เป็นชุมชนท่องเที่ยวต้นแบบ ภายใต้โครงการส่งเสาริมการท่องเที่ยวเชิงสร้างสรรค์และวัฒนธรรม งวดที่ 1</t>
  </si>
  <si>
    <t>20500 คณะวิทยาศาสตร์และเทคโนโลยี</t>
  </si>
  <si>
    <t>Project Title: Investigating the use of nanobubble technology in aquaculture. (Grant No. 109050-003) งวดที่ 5 - 6</t>
  </si>
  <si>
    <t>การพัฒนาผลิตภัณฑ์เครื่องดื่มสุขภาพคีเฟอร์น้ำมะพร้าวชนิดเสริมไมโครแคปซูลโปรไบโอติก งวดที่ 1 - 2</t>
  </si>
  <si>
    <t>การศึกษาและพัฒนาต้นแบบการจัดทำสำมะโนประชากรและเคหะแบบบูรณาการ (One census) งวดที่ 1 - 2</t>
  </si>
  <si>
    <t>โครงการ "การจัดสอบให้กับผู้ที่ขอรับใบอนุญาตเพื่อประกอบวิชาชีพวิทยาศาสตร์และเทคโนโลยี ด้านผู้เชี่ยวชาญเฉพาะด้าน"</t>
  </si>
  <si>
    <t>โครงการ นวัตกรรมแผ่นใยไม้อัดรีไซเคิลจากเศษไม้ยางพาราและเปลือกมะพร้าวเหลือทิ้งเพื่อการประยุกต์ใช้ในการผลิตเครื่องดนตรีเพื่อการส่งออก งวดที่ 1 - 2</t>
  </si>
  <si>
    <t>โครงการการพัฒนาระบบต้นแบบห้องสมุดออนไลน์ เพื่อสนับสนุนการเป็นเมืองอัจฉริยะในเขตพื้นที่กรุงเทพมหานคร งวดที่ 4</t>
  </si>
  <si>
    <t>โครงการจัดจ้างที่ปรึกษาดำเนินการติดตามผล ประเมินผล และปรับปรุงระบบประเมินผลการขับเคลื่อนการแก้ไขปัญหาจังหวัดชายแดนภาคใต้ ประจำปีงบประมาณ พ.ศ. ๒๕๖๓ เงินประกันผลงานงวดที่ 1 - 4</t>
  </si>
  <si>
    <t>โครงการตรวจวัดคุณภาพน้ำในคลองวัดประดู่ จังหวัดสมุทรสงคราม</t>
  </si>
  <si>
    <t>โครงการรับบริการวิเคราะห์ตัวอย่างทางวิทยาศาสตร์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</si>
  <si>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พืช ผัก ผลไม้ ปลาและหอยที่บริโภครวมทั้งดินและน้ำที่ประชาชนสัมผัสเป็นประจำและการจัดทำแผนพื้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 โครงการโรงไฟฟ้าพลังความร้อน 150 MW ปี พ.ศ. 2564 </t>
  </si>
  <si>
    <t>โครงการอบรม หลักสูตร "ผู้ควบคุมระบบบำบัดมลพิษน้ำ" รุ่นที่ 2 -3</t>
  </si>
  <si>
    <t>โครงการอบรม หลักสูตร "ผู้ควบคุมระบบบำบัดมลพิษอากาศ" รุ่นที่ 3</t>
  </si>
  <si>
    <t xml:space="preserve">โครงการอบรม หลักสูตร "ผู้จัดการสิ่งแวดล้อม" รุ่นที่ 2 </t>
  </si>
  <si>
    <t>โครงการอบรม หลักสูตร "ผู้ปฏิบัติงานประจำระบบป้องกันมลพิษน้ำ"</t>
  </si>
  <si>
    <t>โครงการอบรม หลักสูตร “ผู้ควบคุมระบบบำบัดมลพิษทางอากาศ”</t>
  </si>
  <si>
    <t>โครงการอบรม หลักสูตร “ผู้ปฏิบัติงานประจำระบบป้องกันมลพิษน้ำ” รุ่นที่ 3</t>
  </si>
  <si>
    <t>โครงการอบรมหลักสูตร "ผู้ควบคุมระบบการจัดการมลพิษกากอุตสาหกรรม" รุ่นที่ 4</t>
  </si>
  <si>
    <t>โครงการอบรมหลักสูตร "ผู้ควบคุมระบบบำบัดมลพิษน้ำ" รุ่นที่ 4</t>
  </si>
  <si>
    <t>โครงการอบรมหลักสูตร "ผู้ควบคุมระบบบำบัดมลพิษอากาศ" รุ่นที่ 4</t>
  </si>
  <si>
    <t>โครงการอบรมหลักสูตร "ผู้ปฏิบัติงานประจำระบบป้องกันมลพิษน้ำ" รุ่นที่ 4</t>
  </si>
  <si>
    <t>โครงการอบรมหลักสูตรระยะสั้น หลักสูตร "การจัดการสิ่งแวดล้อมอุตสาหกรรม" รุ่นที่ 1</t>
  </si>
  <si>
    <t>2050003 คณะวิทยาศาสตร์และเทคโนโลยี-สาขาวิชาเคมี</t>
  </si>
  <si>
    <t>การพัฒนาและส่งเสริมกิจกรรมการท่องเที่ยวเชิงผสมผสานระหว่างเชิงเกษตรและเชิงนิเวศในผืนป่ารอยต่อ ๕ จังหวัด งวดที่ 1 - 2</t>
  </si>
  <si>
    <t>20600 คณะศิลปกรรมศาสตร์</t>
  </si>
  <si>
    <t>โครงการ  Hackathon Cultural Heritage : Coolture Gen Z ภายใต้กิจกรรม  HACKATHON : “ ICE” ( Innovation, Creative, Efficiency)</t>
  </si>
  <si>
    <t>โครงการบริการวิชาการ “วารสารศิลป์ปริทัศน์ประจำปีงบประมาณ ๒๕๖๕”</t>
  </si>
  <si>
    <t>โครงการบริการวิชาการ การสร้างสื่อการเรียนรู้ยกระดับผลิตภัณฑ์สินค้า OTOP</t>
  </si>
  <si>
    <t>โครงการบริการวิชาการ คณะศิลปกรรมศาสตร์ มหาวิทยาลัยราชภัฏสวนสุนันทา   ประจำปีงบประมาณ พ.ศ. 2565</t>
  </si>
  <si>
    <t>โครงการบริการวิชาการ ฝึกอบรม หลักสูตร"การเพิ่มทักษะความรู้สำหรับเจ้าหน้าที่พัสดุผู้เริ่มปฏิบัติงาน การจัดซื้อจัดจ้างและการบริหารพัสดุภาครัฐ พ.ศ.2560 รุ่นที่ 1</t>
  </si>
  <si>
    <t>โครงการบริการวิชาการ ฝึกอบรม หลักสูตร"การเพิ่มประสิทธิภาพทักษะการปฏิบัติงานด้านพัสดุอย่างมืออาชีพ" รุ่นที่ 1</t>
  </si>
  <si>
    <t>โครงการบริการวิชาการ ฝึกอบรมหลักสูตร “การเพิ่มประสิทธิภาพการจัดซื้อจัดจ้างและ การบริหารสัญญา สำหรับโรงพยาบาล ” (รูปแบบออนไลน์) รุ่นที่ 1 -รุ่นที่ 3</t>
  </si>
  <si>
    <t>31000 บัณฑิตวิทยาลัย</t>
  </si>
  <si>
    <t>การประชุมวิชาการนำเสนอผลงานวิจัยระดับชาติและนานาชาติ ครั้งที่ 15</t>
  </si>
  <si>
    <t>การวิจัยการสร้างศูนย์เรียนรู้เกษตรดิจิทัล เพื่อการปลูก สกัด ผลิต พืชเศรษฐกิจ กัญชง กัญชา ด้วยนวัตกรรม5G งวดที่ 1 - 2</t>
  </si>
  <si>
    <t>การศึกษาปัจจัยทุนทางสังคมกับแนวทางในการพัฒนาคุณภาพชีวิตแบบพึ่งพาตนเองของชุมชนอำเภอบางกรวย จังหวัดนนทบุรี งวดที่ 3</t>
  </si>
  <si>
    <t>โครงการจัดการองค์ความรู้ในสวนสมุนไพรสู่การท่องเที่ยวเชิงสุขภาพของกลุ่มวิสาหกิจชุมชนอินทผาลัม และพืชผักสมุนไพรลาดชะโด ตำบลหนองน้ำหญ่ อำเภอผักไห่ จังหวัดพระนครศรีอยุธยา</t>
  </si>
  <si>
    <t>โครงการจัดจ้างผู้เชี่ยวชาญด้านพลังงานเป็นที่ปรึกษา ภายใต้ โครงการผู้นำความคิดเพื่อความตระหนักรู้ด้านพลังงานไฟฟ้าก๊าซชีวภาพ ค่าประกันผลงาน</t>
  </si>
  <si>
    <t>โครงการจ้างที่ปรึกษา "การพัฒนาผลิตภัณฑ์เจลลี่มะขามป้อมด้วยนวัตกรรม Syrinx (ไซนิกซ์)"</t>
  </si>
  <si>
    <t>โครงการจ้างที่ปรึกษา "การพัฒนาสารเดนโดรเบี้ยมจากกล้วยไม้สกุลหวายด้วยนวัตกรรมไซนิกซ์ในเครื่องสำอางค์" งวดที่ 1 - 2</t>
  </si>
  <si>
    <t>โครงการจ้างที่ปรึกษาการพัฒนาผลิตภัณฑ์นิสิตเซรั่มวิบวับด้วยเกลือหิมาลายัน  งวดที่ 2</t>
  </si>
  <si>
    <t>โครงการจ้างที่ปรึกษาการพัฒนาผลิตภัณฑ์นิสิตเซรั่มวิบวับด้วยเกลือหิมาลายัน งวดที่ 1</t>
  </si>
  <si>
    <t>โครงการจ้างที่ปรึกษาการพัฒนาศูนย์การเรียนรู้ปลูกหม่อนเลี้ยงไหม และทอผ้าไหมสีธรรมชาติ ตำบลเก่างิ้ว อำเภอพล จังหวัดขอนแก่น</t>
  </si>
  <si>
    <t>โครงการจ้างที่ปรึกษาพัฒนานวัตกรรม ผลิตภัณฑ์เสริมอาหารบี&amp;พีเจลลี่ คอลาเจน สารสกัดจากข้าว ในรูปแบบ Jelly Collagen Stick งวดที่ 1</t>
  </si>
  <si>
    <t>โครงการจำหน่ายผลิตภัณฑ์สมุนไพรเพื่อสุขภาพ</t>
  </si>
  <si>
    <t>โครงการบริการวิชาการ "การพัฒนาคุณภาพวารสารไปสู่ TCI กลุ่มที่ 1 ประจำปี 2565"</t>
  </si>
  <si>
    <t>โครงการบริการวิชาการ เรื่องการประชุมวิชาการและนำเสนอผลงานวิจัยระดับชาติ ครั้งที่ 4 "Graduate School Conference 2022"</t>
  </si>
  <si>
    <t>โครงการบริการวิชาการจ้างออกแบบและผลิตสื่อการเรียนรู้แบบออนไลน์ หลักสูตรการบริหารจัดการข้อมูลเบื้องต้น</t>
  </si>
  <si>
    <t xml:space="preserve"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จังหวัดชายแดนภาคใต้ ประจำปีงบประมาณ 2564 (เพิ่มเติม) งานจ้างสถาบันการศึกษาภายนอกศึกษาวิจัยเกี่ยวกับปัจจัยพลังอำนาจของชาติและหลักปรัชญาเศรษฐกิจพอเพียงสู่สังคมแห่งการแบ่งปันภายใต้กิจกรรม จารึกไว้ ณ ชายแดนใต้ </t>
  </si>
  <si>
    <t>โครงการผลิตสื่อการเรียนรู้ บทเรียนออนไลน์ “คนไทย ใส่ใจการเงิน”</t>
  </si>
  <si>
    <t>โครงการผลิตสื่อการเรียนรู้แบบออนไลน์เสริมสร้างวัฒนธรรมองค์กร</t>
  </si>
  <si>
    <t>โครงการพัฒนาการแปรรูปผลิตภัณฑ์ กาแฟมะขามแดง เพื่อสุขภาพ</t>
  </si>
  <si>
    <t>โครงการพัฒนาศักยภาพกระบวนการจัดทำแผนพัฒนาจังหวัดตาก พ.ศ. 2566 - 2570 และแผนปฏิบัติราชการประจำปีของจังหวัดตาก ประจำปีงบประมาณ พ.ศ. 2566</t>
  </si>
  <si>
    <t>โครงการวิจัย คุณค่าสบู่กัญชาเพื่อสุขภาพ</t>
  </si>
  <si>
    <t>โครงการวิจัยการสร้างศูนย์ Wellness เพื่อการชลอความชรายุค New Normal</t>
  </si>
  <si>
    <t>โครงการวิจัยการสร้างศูนย์เรียนรู้การปลูก สกัด ผลิต พืชเศรษฐกิจสมุนไพร กัญชง กัญชา ด้วยนวัตกรรม Internet of Things (IoT)</t>
  </si>
  <si>
    <t>โครงการศึกษาความเหมาะสมและความเป็นไปได้ในการจัดตั้งศูนย์พักและกระจายสินค้าในพื้นที่จังหวัดตาก เพื่อรองรับเขตพัฒนาเศรษฐกิจพิเศษตาก</t>
  </si>
  <si>
    <t>โครงการศึกษารูปแบบการดำเนินงานและบริหาร "หอศิลปวัฒนธรรมร่วมสมัย" ค่าประกันผลงาน งวดที่ 2 - 4</t>
  </si>
  <si>
    <t>โครงการศึกษารูปแบบการดำเนินงานและบริหาร "หอศิลปวัฒนธรรมร่วมสมัย" งวดที่ 2 - 4</t>
  </si>
  <si>
    <t>โครงการศึกษารูปแบบการพัฒนาแหล่งศิลปวัฒนธรรมเพื่อการเรียนรู้และการท่องเที่ยวเชิงวัฒนธรรมในพื้นที่เขตส่งเสริมระเบียงเศรษฐกิจพิเศษภาคตะวันออก งวดที่ 2 - 4 ค่าประกันผลงานงวดที่ 2 - 4</t>
  </si>
  <si>
    <t>โครงการส่งเสริมและสร้างการรับรู้นวัตกรรมด้านการปลูกและการผลิตพืชสมุนไพรและกัญชาพืชสมุนไพรทางเลือกของกลุ่มอาชีพเกษตรกรรมพืชสมุนไพร ด้วยการใช้เทคโนโลยีสารสนเทศในยุค ๕G งวดที่ 3 - 4</t>
  </si>
  <si>
    <t>จ้างที่ปรึกษาจัดงานอบรมเชิงปฏิบัติการ เรื่องความตระหนักรู้ด้านพลังงานไฟฟ้าจากก๊าซชีวภาพ ภายใต้ โครงการผู้นำความคิดเพื่อความตระหนักรู้ด้านพลังงานไฟฟ้าก๊าซชีวภาพ</t>
  </si>
  <si>
    <t>จ้างประเมินความพึงพอใจของผู้รับบริการเทศบาลตำบลพระสมุทรเจดีย์</t>
  </si>
  <si>
    <t>จ้างสถาบันการศึกษาสำรวจความพึงพอใจของประชาชนต่อการให้บริการของเทศบาลตำบลบางปู</t>
  </si>
  <si>
    <t>จ้างสำรวจความพึงใจของผู้รับบริการ เพื่อประเมินประสิทธิภาพประสิทธิผลการปฎิบัติราชการขององค์กรปกครองส่วนท้องถิ่น ประจำปี 2564</t>
  </si>
  <si>
    <t>ที่ปรึกษา "การพัฒนาผลิตภัณฑ์อาหารเสริม Shizen (Dr.U) เพื่อสุขภาพ" งวดที่ 1</t>
  </si>
  <si>
    <t>3100021 บัณฑิตวิทยาลัย-สาขาวิชาบริหารธุรกิจ</t>
  </si>
  <si>
    <t>โครงการเพื่อศึกษารูปแบบและแนวทางการจัดสวัสดิการชุมชนของกองทุนหมู่บ้านและชุมชนเมือง งวดที่ 1 - งวดที่ 2 และ ค่าประกันผลงาน</t>
  </si>
  <si>
    <t>3100025 บัณฑิตวิทยาลัย-สาขาวิชาภาษาศาสตร์</t>
  </si>
  <si>
    <t>โครงการอบรมสัมมนาเชิงวิชาการ เรื่อง การพัฒนางานวิจัยอย่างมืออาชีพ</t>
  </si>
  <si>
    <t>311 ศูนย์การศึกษาจังหวัดระนอง</t>
  </si>
  <si>
    <t>โครงการจ้างที่ปรึกษาจัดทำแผนพัฒนาจังหวัด 5 ปี พ.ศ. 2566 – 2570 จังหวัดระนอง</t>
  </si>
  <si>
    <t>31100 ศูนย์การศึกษาจังหวัดระนอง</t>
  </si>
  <si>
    <t>โครงการสำรวจและประเมินความพึงพอใจของผู้รับบริการจากเทศบาลตำบลกำพวน</t>
  </si>
  <si>
    <t>โครงการสำรวจและประเมินความพึงพอใจของผู้รับบริการจากเทศบาลตำบลละอุ่น</t>
  </si>
  <si>
    <t>โครงการสำรวจและประเมินความพึงพอใจของผู้รับบริการจากองค์การบริหารส่วนตำบลบางพระเหนือ</t>
  </si>
  <si>
    <t>31200 วิทยาเขตนครปฐม</t>
  </si>
  <si>
    <t>โครงการจ้างที่ปรึกษาเพื่อดำเนินกิจกรรมให้คำปรึกษาแนะนำด้านการเพิ่มมูลค่าผลิตภัณฑ์จากงานวิจัย เทคโนโลยีและนวัตกรรม และให้คำปรึกษาแนะนำเชิงลึกด้านการพัฒนาผลิตภัณฑ์เพื่อให้เกิดต้นแบบผลิตภัณฑ์จากการเชื่อมโยงงานวิจัย เทคโนโลยีและนวัตกรรม เตรียมพร้อมสู่เชิงพาณิชย์ งวดที่ 1 - 3</t>
  </si>
  <si>
    <t>โครงการจ้างที่ปรึกษาเพื่อดำเนินกิจกรรมให้คำปรึกษาแนะนำด้านการเพิ่มมูลค่าผลิตภัณฑ์จากงานวิจัย เทคโนโลยีและนวัตกรรม และให้คำปรึกษาแนะนำเชิงลึกด้านการพัฒนาผลิตภัณฑ์เพื่อให้เกิดต้นแบบผลิตภัณฑ์จากการเชื่อมโยงงานวิจัย เทคโนโลยีและนวัตกรรม เตรียมพร้อมสู่เชิงพาณิชย์ (เงินประกันผลงาน)</t>
  </si>
  <si>
    <t>โครงการบริการวิชากร หลักสูตร การจัดทำบัญชีให้เป็นไปตามมาตรฐานการบัญชีภาครัฐอย่างมืออาชีพ เพื่อป้องกันความผิดพลาดไม่ให้เกิดการตรวจสอบจากหน่วยงานภายนอก รุ่นที่ 1 - 4</t>
  </si>
  <si>
    <t>โครงการบริการวิชาการ หลักสูตร การจ่ายตรงเงินเดือน ค่าจ้าง บำเหน็จบำนาญข้าราชการและลูกจ้างประจำ รุ่นที่ 1 - 2</t>
  </si>
  <si>
    <t>โครงการบริการวิชาการหลักสูตร การจ่ายตรงเงินเดือน ค่าจ้าง บำเหน็จบำนาญข้าราชการและลูกจ้างประจำ รุ่นที่ 3</t>
  </si>
  <si>
    <t>โครงการบริการวิชาการหลักสูตร การจ่ายตรงเงินเดือน ค่าจ้าง บำเหน็จบำนาญข้าราชการและลูกจ้างประจำ รุ่นที่ 4</t>
  </si>
  <si>
    <t xml:space="preserve"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</t>
  </si>
  <si>
    <t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งวดที่ 2 - 3</t>
  </si>
  <si>
    <t xml:space="preserve"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</t>
  </si>
  <si>
    <t>31300 โครงการจัดตั้งวิทยาเขตอุดรธานี</t>
  </si>
  <si>
    <t>โครงการ หุ่นยนต์สวัสดีต้นแบบ เพื่อแบ่งเบาภาระบุคลากรทางการแพทย์ งวดที่ 3</t>
  </si>
  <si>
    <t>โครงการจ้างหน่วยงานภายนอกเป็นที่ปรึกษาเพื่อดำเนินการติดตามและประเมินผลแผนพัฒนาเทศบาลเมืองหนองบัวลำภู 2564</t>
  </si>
  <si>
    <t>โครงการจ้างเหมาสำรวจความคิดเห็นของประชาชนที่มีต่อเทศบาลนครอุดรธานี (Citizen Surveys) ประจำปีงบประมาณ 2564</t>
  </si>
  <si>
    <t>โครงการวิจัยสำรวจความพึงพอใจของผู้รับบริการองค์การบริหารส่วนตำบลบุ่งแก้ว</t>
  </si>
  <si>
    <t>จ้างสำรวจและประเมินความพึงพอใจของผู้รับบริการต่อองค์การบริหารส่วนตำบลสร้างแป้นประจำปี 2564</t>
  </si>
  <si>
    <t>จ้างเหมาบริการ โครงการสำรวจความพึงพอใจและประเมิณผลสัมฤทธิ์ของงาน เพื่อปรับปรุงประสิทธิภาพและประสิทธิผลเทศบาลตำบลกงพานพันดอน</t>
  </si>
  <si>
    <t>แบบสอบถาม(14.11.18.06)</t>
  </si>
  <si>
    <t>31300 ศูนย์การศึกษาจังหวัดอุดรธานี</t>
  </si>
  <si>
    <t>จ้างสำรวจและศึกษาความต้องการความคาดหวังของผู้รับบริการและประเมินผลการทำงาน ระหว่างและหลังดำเนินการ ณ ศูนย์แห่งการบริการนานาชาตินครอุดรธานี ประจำปี 2565</t>
  </si>
  <si>
    <t>31400 วิทยาเขตสมุทรสงคราม</t>
  </si>
  <si>
    <t>โครงการอบรมเชิงปฏิบัติการ เรื่อง "การปรับตัวในยุค Digital Disruption"</t>
  </si>
  <si>
    <t>โครงการอบรมเชิงปฏิบัติการ เรื่อง "มหาวิทยาลัย กับ การเปลี่ยนแปลง"</t>
  </si>
  <si>
    <t>โครงการอบรมเชิงปฏิบัติการ เรื่อง “การพัฒนาองค์กรด้วยหลักคิดบวก สู่การทำงานเป็นทีมอย่างสร้างสรรค์และเป็นสุข”</t>
  </si>
  <si>
    <t>โครงการอบรมเชิงปฏิบัติการ เรื่อง พฤติกรรมมนุษย์กับการพัฒนาตน เพื่อพัฒนาองค์กร</t>
  </si>
  <si>
    <t>40100 สำนักทรัพย์สินและรายได้</t>
  </si>
  <si>
    <t>โครงการฝึกอบรม</t>
  </si>
  <si>
    <t>40200 สถาบันส่งเสริมและพัฒนาสุขภาพสังคมสูงวัย</t>
  </si>
  <si>
    <t>โครงการอบรมเชิงปฏิบัติการ หลักสูตรนวดเพื่อสุขภาพสำหรับผู้สูงอายุ (ออนไลน์)</t>
  </si>
  <si>
    <t>โครงการอบรมเชิงปฏิบัติการหลักสูตรอบรมนวดหน้าสร้างอาชีพ 8 ชั่วโมง รุ่น 1</t>
  </si>
  <si>
    <t>โครงการอบรมหลักสูตรผู้ดำเนินการการดูแลผู้สูงอายุหรือผู้ที่มีภาวะพึ่งพิง 130 ชั่วโมง</t>
  </si>
  <si>
    <t>โครงการอบรมหลักสูตรผู้ดำเนินการการดูแลผู้สูงอายุหรือผู้ที่มีภาวะพึ่งพิง 130 ชั่วโมง รุ่น 2</t>
  </si>
  <si>
    <t>501 วิทยาลัยนวัตกรรมและการจัดการ</t>
  </si>
  <si>
    <t>การท่องเที่ยวข้ามแดนของภาคตะวันออกเฉียงเหนือตอนบนเพื่อรองรับการปรับเปลี่ยนโครงสร้างพื้นฐาน งวดที่ 1</t>
  </si>
  <si>
    <t>การยกระดับภูมิปัญญาชุมชนสู่ย่านท่องเที่ยวเชิงสร้างสรรค์ในพื้นที่กรุงรัตนโกสินทร์ งวดที่ 1</t>
  </si>
  <si>
    <t>ค่าจัดจ้างเหมาบริการผู้ประเมินผล"โครงการพัฒนาสถานีวิทยุโทรทัศน์แห่งประเทศไทยภาคพื้นดินในระบบดิจิตอล ระดับภูมิภาค ๔ ภาค"ประจำปีงบประมาณ๒๕๖๔ (งวดเดียว)</t>
  </si>
  <si>
    <t>โครงการจ้างที่ปรึกษาประเมินข้อมูลเศรษฐกิจชุมชน ประจำปีงบประมาณ ๒๕๖๔ งวดที่ 1 - 3 และเงินค่าประกันผลงาน</t>
  </si>
  <si>
    <t>โครงการจ้างที่ปรึกษาเพื่อติดตามและประเมินผลตามนโยบาย กสทช. ที่สำคัญในด้านกิจการกระจายเสียง งวดที่ 1 - 4</t>
  </si>
  <si>
    <t>โครงการจ้างสำรวจการรับรู้ ทัศนคติ และภาพลักษณ์ ของหน่วยงานที่เกี่ยวข้องที่มีต่อ สทป. และความพึงพอใจของผู้รับบริการและผู้ถือผลประโยชน์ร่วมที่มีต่อ สทป. ประจำปีงบประมาณ 2564 งวดที่ 1 - 2</t>
  </si>
  <si>
    <t>โครงการจ้างสำรวจการรับรู้ ทัศนคติ และภาพลักษณ์ ของหน่วยงานที่เกี่ยวข้องที่มีต่อ สทป. และความพึงพอใจของผู้รับบริการและผู้ถือผลประโยชน์ร่วมที่มีต่อ สทป. ประจำปีงบประมาณ 2564 งวดที่ 3</t>
  </si>
  <si>
    <t>โครงการสำรวจความพึงพอใจของศูนย์บริการผู้ใช้ไฟ 1129 PEA Contact Center งวดที่ 1 - 4</t>
  </si>
  <si>
    <t>สำรวจความพึงพอใจของผู้เข้ารับบริการขององค์การบริหารส่วนตังหวัดสิงห์บุรีตามมิติตัวชี้วัดที่ 2 มิติด้านคุณภาพการให้บริการในการเสนอขอรับการประเมินประสิทธิภาพและประสิทธิผลการปฏิบัติราชการ เพื่อกำหนดประโยชน์ตอบแทยอื่นเป็นกรณีพิเศษ สำหรับข้าราชการ ลูกจ้าง และพนักงานจ้างขององค์การบริหารส่วนจังหวัด ประจำปีงบประมาณ พ.ศ.2564</t>
  </si>
  <si>
    <t>50100 วิทยาลัยนวัตกรรมและการจัดการ</t>
  </si>
  <si>
    <t>การคีย์ข้อมูล วิเคราะห์และอภิปรายผล ในการสำรวจความพึงพอใจของผู้มีส่วนได้ส่วนเสีย  งวดที่ 2</t>
  </si>
  <si>
    <t>การจ้างที่ปรึกษาการสำรวจความพึงพอใจของผู้มีส่วนได้เสียกองทุนพัฒนาการกีฬาแห่งชาติ งวดที่ 1</t>
  </si>
  <si>
    <t>การพัฒนาเพื่อการท่องเที่ยวเชิงสร้างสรรค์จากอัตลักษณ์วิถีมรดกภูมิปัญญาทางวัฒนธรรมในพื้นที่กรุงรัตนโกสินทร์ งวดที่ 1 - 2</t>
  </si>
  <si>
    <t>การศึกษาความเป็นไปได้ของโครงการลงทุน Feasibility Study, Business Model Canvas, Drive for Excellence with stakeholder and customer mangement</t>
  </si>
  <si>
    <t>โครงการจัดจ้างประมวลผลแบบสอบถามการรับรู้ สทป.สำหรับงาน Function ประชาสัมพันธ์ ส่วนงานประชาสัมพันธ์และสื่อสารองค์กร</t>
  </si>
  <si>
    <t>โครงการจัดจ้างเพื่อรวบรวมวิเคราะห์และการสังเคราะห์ข้อมูลผลการรับฟังความคิดเห็นเพื่อจัดทำรายงานเป็นไตรมาส รางานผลการดำเนินงาน และรายงานประเมินผลการดำเนินงานของสภาผู้ชมและผู้ฟังรายการ องค์การกระจายเสียงและแพร่ภาพสาธารณะแห่งประเทศไทย ประจำปี พ.ศ.2564 งวดที่ 1 - 3</t>
  </si>
  <si>
    <t>โครงการจ้างที่ปรึกษาเพื่อการดำเนินการศึกษาความเหมาะสมทางธุรกิจ รูปแบบและวิธีการบริหารสำนักงานเชียงใหม่ไนท์ซาฟารีไปอยู่ภายใต้การกำกับดูแลขององค์การสวนสัตว์แห่งประเทศไทย ค่าประกันผลงาน</t>
  </si>
  <si>
    <t>โครงการจ้างที่ปรึกษาศึกษาความเป็นไปได้ (Feasibility Study) และจัดทำแผนการบริหารจัดการ (Business Plan) กิจกรรมชุมชนไม้มีค่า - ป่าครอบครัว งวดที่ 1 - 3 และค่าประกันผลงาน</t>
  </si>
  <si>
    <t>โครงการจ้างที่ปรึกษาศึกษาวิเคราะห์เพื่อจัดทำผังบัญชี คู่มือการปฏิบัติงาน ด้านบัญชี การเงิน และพัสดุ และการจัดทำข้อมูลทางการเงินและบัญชี เพื่อใช้ในการบริหารองค์กรของกองทุนพัฒนาการกีฬาแห่งชาติ</t>
  </si>
  <si>
    <t>โครงการพัฒนาศูนย์ข้อมูลดิจิทัล เพื่อการท่องเที่ยวและบริการของประเทศไทย งวดที่ 8</t>
  </si>
  <si>
    <t>โครงการพัฒนาอุตสาหกรรมท่องเที่ยวและเศรษฐกิจสร้างสร้างสรรค์ พ.ศ. 2565 ระยะที่ 2 งวดที่ 1</t>
  </si>
  <si>
    <t>โครงการยกระดับผู้ประกอบการรายย่อย ด้าน Digital Technology จังหวัดบึงกาฬ งวดที่ 1 และงวดที่ 2</t>
  </si>
  <si>
    <t>โครงการสำรวจความคิดเห็นและความคาดหวังของประชาชน และเจ้าหน้าที่รัฐต่อการแก้ไขปัญหาความไม่สงบในพื้นที่ จชต. ประจำปีงบประมาณ 2565 งวดที่ 1</t>
  </si>
  <si>
    <t>จ้างดำเนินการส่งเสริมการรู้เท่าทันสื่อของประชาชน งวดที่ 1</t>
  </si>
  <si>
    <t>จ้างที่ปรึกษา เพื่อติดตามและประเมินผลตามนโยบายที่สาคัญ : การส่งเสริมและคุ้มครอง สิทธิคนพิการและคนด้อยโอกาสให้เข้าถึงหรือรับรู้และใช้ประโยชน์จากรายการ ในกิจการกระจายเสียงและกิจการโทรทัศน์ งวดที่ 4 และเงินค่าประกันผลงาน งวดที่ 1 - 4</t>
  </si>
  <si>
    <t>ที่ปรึกษาโครงการศึกษาและประเมินมาตรฐานคุณภาพแหล่งท่องเที่ยวประเภทชายหาดตามมาตรฐานความยั่งยืนระดับนานาชาติ (Quality Coast Awards) กิจกรรมพัฒนาและฟื้นฟูระบบนิเวศน์การท่องเที่ยวในพื้นที่พิเศษ โครงการพัฒนาศักยภาพแหล่งท่องเที่ยวในพื้นที่พิเศษเพื่อยกระดับแหล่งท่องเที่ยวสู่ระดับมาตรฐานสากล งวดที่ 3 และเงินประกันผลงาน งวดที่ 1 - 3</t>
  </si>
  <si>
    <t>สำรวจความหลากหลายทางชีวภาพระดับชุมชน</t>
  </si>
  <si>
    <t>50155 วิทยาลัยนวัตกรรมและการจัดการ-สาขาวิชาการจัดการทุนมนุษย์และองค์การ (ใหม่)</t>
  </si>
  <si>
    <t>เก็บรวบรวมข้อมูลผลการดำเนินการ การให้บริการรับแจ้งเหตุฉุกเฉิน 191 ของ ตร.</t>
  </si>
  <si>
    <t>โครงการสำรวจทัศนคติและความพึงพอใจของประชาชนต่อการแก้ไขปัญหาความไม่สงบในพื้นที่จังหวัดชายแดนภาคใต้ ประจำปีงบประมาณ 2564</t>
  </si>
  <si>
    <t>50300 วิทยาลัยสหเวชศาสตร์</t>
  </si>
  <si>
    <t>การพัฒนาวัสดุเหลือใช้จากเปลือกส้มโอ งวดที่ 3</t>
  </si>
  <si>
    <t>โครงการกิจกรรมพัฒนาศักยภาพการรวมกลุ่มผู้ประกอบการวิสาหกิจชุมชน ภายใต้โครงการพัฒนาศักยภาพการรววมกลุ่มผู้ประกอบการวิสาหกิจชุมชน ต่อกองพัฒนาอุตสาหกรรมชุมชน งวดที่ 1 และ งวดที่ 2</t>
  </si>
  <si>
    <t>โครงการจ้างจัดกิจกรรมการประกวดการออกแบบเครื่องแต่งกายร่วมสมัย “ไทยใส่สบาย” ภายใต้โครงการพัฒนาการออกแบบเครื่องแต่งกายผ้าไทยร่วมสมัย ประจำปีงบประมาณ พ.ศ. 2565 งวดที่ 1 - 2</t>
  </si>
  <si>
    <t>โครงการจ้างดำเนินการบริหารจัดการข้อมูลพัฒนาผลิตภัณฑ์ภายใต้โครงการ Voucher เพื่อการพัฒนาผลิตภัณฑ์สำหรับวิสาหกิจรายย่อย/วิสาหกิจชุมชน งวดที่ 2</t>
  </si>
  <si>
    <t>โครงการจ้างพัฒนา Web &amp; Mobile Application งานเงินฝากสงเคราะห์ชีวิต</t>
  </si>
  <si>
    <t>โครงการบำรุงรักษาโปรแกรมระบบเงินฝากสงเคราะห์ชีวิต  งวดที่ 12</t>
  </si>
  <si>
    <t>โครงการบำรุงรักษาโปรแกรมระบบเงินฝากสงเคราะห์ชีวิต  งวดที่ 3 - 11</t>
  </si>
  <si>
    <t>โครงการบำรุงรักษาโปรแกรมระบบเงินฝากสงเคราะห์ชีวิต (BAACLife) งวดที่ 1</t>
  </si>
  <si>
    <t>โครงการพัฒนาการออกแบบเครื่องแต่งกายผ้าไทยร่วมสมัย ประจำปีงบประมาณ พ.ศ.2564 งวดที่ 3</t>
  </si>
  <si>
    <t>โครงการพัฒนาการออกแบบเครื่องแต่งกายผ้าไทยร่วมสมัยชายแดนใต้สู่สากล ประจำปีงบประมาณ พ.ศ.2564 งวดที่ 3</t>
  </si>
  <si>
    <t>โครงการพัฒนาโปรแกรมระบบเงินฝากสงเคราะห์ชีวิต (BAACLife) รองรับการปรับกระบวนการทำงานของผลิตภัณฑ์เงินฝากสงเคราะห์</t>
  </si>
  <si>
    <t>โครงการพัฒนาผ้าไทยร่วมสมัยชายแดนใต้ ประจำปีงบประมาณ พ.ศ. 2565 งวดที่ 1</t>
  </si>
  <si>
    <t>โครงการเพิ่มศักยภาพในการประกอบธุรกิจให้กับผู้ประกอบการรายย่อยกิจกรรมเพิ่มศักยภาพผู้ประกอบการออนไลน์ด้วย Digital Marketing ปีงบประมาณ 2564 งวดที่ 3</t>
  </si>
  <si>
    <t>โครงการยกระดับผู้ประกอบการรายย่อย (MSME Step up) ปีงบประมาณ 2565 งวดที่ 1-2</t>
  </si>
  <si>
    <t>โครงการวิจัย เรื่อง นวัตกรรมการศึกษาฤทธิ์ทางชีวภาพของตำรับยาสมุนไพรอายุวัฒนะ เพื่อการดูแลสุขภาพผู้สูงอายุในประเทศไทย</t>
  </si>
  <si>
    <t>โครงการอบรมการสร้างความเป็นมนุษย์ในศตวรรษที่ 21 คุณภาพ คุณธรรม</t>
  </si>
  <si>
    <t>5030001 วิทยาลัยสหเวชศาสตร์-สาขาวิชาการแพทย์แผนไทยประยุกต์</t>
  </si>
  <si>
    <t xml:space="preserve">การพัฒนาโมบายเกมแอพพลิเคชันพิกัดยาไทยบนระบบปฏิบัติการแอนดรอยด์และไอโอเอส </t>
  </si>
  <si>
    <t>5030012 วิทยาลัยสหเวชศาสตร์-สาขาวิชาสาธารณสุขศาสตร์และการส่งเสริมสุขภาพ</t>
  </si>
  <si>
    <t>ความหลากหลายทางชีวภาพของยุงพาหะนำโรคในพื้นที่หมู่เกาะชายแดนของประเทศไทย งวดที่ 1 - 2</t>
  </si>
  <si>
    <t>โครงการวิจัยและนวัตกรรม เรื่อง ความหลากหลายทางชีวภาพและการจัดทำฐานข้อมูลสัณฐานวิทยาสมัยใหม่ของยุงพาหะนำโรคในพื้นที่เชื่อมต่อผืนป่าตามแนวเทือกเขาตะนาวศรีของประเทศไทยเพื่อการเฝ้าระวังและควบคุม งวดที่ 3 - 4</t>
  </si>
  <si>
    <t>5030014 วิทยาลัยสหเวชศาสตร์-สาขาวิชาการจัดการธุรกิจบริการสุขภาพ</t>
  </si>
  <si>
    <t>ศึกษาประสิทธิผลรูปแบบการนวดแบบบูรณาการร่วมกับสุคนธบำบัดต่อการลดภาวะความเครียดและความตึงตัวของกล้ามเนื้อในผู้ที่มีภาวะความเครียดและอาการนอนไม่หลับ งวดที่ 2</t>
  </si>
  <si>
    <t>50500 วิทยาลัยโลจิสติกส์และซัพพลายเชน</t>
  </si>
  <si>
    <t>การจัดจ้างดำเนินงานเรื่อง "โครงการศึกษา วิเคราะห์ความต้องการองค์ความรู้การวิจัยและนวัตกรรม เพื่อยกระดับชุมชนเชิงพื้นที่ในการพัฒนาคุณภาพชีวิตให้เกิดความมั่งคง มั่งคั่ง ยั่งยืน"</t>
  </si>
  <si>
    <t>การจ้างเหมาบริการการบริหารจัดการความปลอดภัยของสถานศึกษา สำนักงานคณะกรรมการการศึกษาขั้นพื้นฐาน งวดที่ 1และ งวดที่ 2</t>
  </si>
  <si>
    <t>การประชุมวิชาการด้านโลจิสติกส์และซัพพลายเชน ระดับชาติ ครั้งที่ 5 "The 5th Conference on Logistics and Supply Chain 2022 : CLS2022"</t>
  </si>
  <si>
    <t>กิจกรรมการพัฒนาศักยภาพการบริหารจัดการ SMEs ด้วยเทคโนโลยีดิจิทัล  ภายใต้โครงการส่งเสริมและสนับสนุนการประยุกต์ใช้เทคโนโลยีดิจิทัล งวดที่ 3</t>
  </si>
  <si>
    <t>โครงการกิจกรรมพัฒนาผู้ประกอบการ OTOP สู่ดิจิทัล 4.0 (ภาคเหนือหรือภาคตะวันออกเฉียงเหนือ) ภายใต้โครงการพัฒนาศักยภาพและยกระดับผลิตภัณฑ์หนึ่งตำบลหนึ่งผลิตภัณฑ์ เงินค้ำประกันผลงาน งวดที่ 1 - 3</t>
  </si>
  <si>
    <t>โครงการจัดหารายได้จากการตีพิมพ์วารสารวิทยาลัยโลจิสติกส์และซัพพลายเชน มหาวิทยาลัยราชภัฏสวนสุนันทา</t>
  </si>
  <si>
    <t>โครงการจ้างที่ปรึกษาการทบทวนและจัดทำแผนการปฏิบัติการ ระยะ 5 ปี สถาบันส่งเสริมความปลอดภัย อาชีวอนามัย และสภาพแวดล้อมในการทำงาน (องค์การมหาชน) พ.ศ. 2565 - พ.ศ. 2569 งวดที่ 1 - 2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</si>
  <si>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2564 และการประเมินคุณธรรมและความโปร่งในในการดำเนินงานของหน่วยงานภาครัฐ (ITA) ประจำปีงบประมาณ พ.ศ. 2564 งวดที่ 3 - 4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</si>
  <si>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พ.ศ. 2565 และการประเมินคุณธรรมและความโปร่งใสในการดำเนินงานของหน่วยงานภาครัฐ (ITA) ประจำปีงบประมาณ พ.ศ. 2565 งวดที่ 1-2</t>
  </si>
  <si>
    <t>โครงการเพิ่มศักยภาพในการประกอบธุรกิจให้กับผู้ประกอบการรายย่อย กิจกรรมพัฒนาสู่สุดยอดเอสเอ็มอีจังหวัด (SME Provincial Champions) (พื้นที่ภาคเหนือและภาคตะวันออกเฉียงเหนือ ทั้งหมด 37 จังหวัด) ปี 2564</t>
  </si>
  <si>
    <t>โครงการศึกษาเพื่อรับรองผู้จัดการด้านความปลอดภัยในการขนส่ง (Transport Safety Manager : TSM) งวดที่ 1- 2</t>
  </si>
  <si>
    <t>ที่ปรึกษาโครงการการจัดจ้างที่ปรึกษาเพื่อดำเนินการวิจัยและพัฒนาธุรกิจขนส่งสินค้าต่อเนื่องหลายรูปแบบ (MTO-Multimodal Transport Operation Business Development)</t>
  </si>
  <si>
    <t>ที่ปรึกษาโครงการการจัดจ้างที่ปรึกษาเพื่อดำเนินการวิจัยและพัฒนาธุรกิจขนส่งสินค้าต่อเนื่องหลายรูปแบบ (MTO-Multimodal Transport Operation Business Development) เดือนพฤศจิกายน 2564 - เดือนพฤษภาคม 2565</t>
  </si>
  <si>
    <t>ที่ปรึกษาจัดทำคำขอสิ่งบ่งชี้ทางภูมิศาสตร์ไทย เพื่อขึ้นทะเบียนในประเทศ สินค้าจักสานครุน้อย งวดที่ 1 - 3</t>
  </si>
  <si>
    <t>ที่ปรึกษาจัดทำคำขอสิ่งบ่งชี้ทางภูมิศาสตร์ไทยเพื่อขึ้นทะเบียนในประเทศ สินค้าดินสอพองลพบุรี งวดที่ 3 ค่าประกันผลงาน งวดที่ 1 - 3</t>
  </si>
  <si>
    <t>ที่ปรึกษาดำเนินการวิจัยให้คำปรึกษาและพัฒนาธุรกิจการบริหารจัดการขนส่งสินค้าทางราง (Railway Transport Management) เดือนกุมภาพันธ์ 2565 - เดือนกรกฎาคม 2565</t>
  </si>
  <si>
    <t>ประชุมวิชาการด้านวิทยาศาสตร์และการบริหารจัดการ ระดับบัณฑิตศึกษา ประจำปี 2564 “Sciences and Business Management Graduate Conference 2021: SBC2021”</t>
  </si>
  <si>
    <t>50600 วิทยาลัยสถาปัตยกรรมศาสตร์</t>
  </si>
  <si>
    <t>การท่องเที่ยวเชิงอาหารผ่านอัตลักษณ์รัตนโกสินทร์ งวดที่ 1 - 2</t>
  </si>
  <si>
    <t>การพัฒนาการท่องเที่ยวเชิงสร้างสรรค์ทางวัฒนธรรมในพื้นที่สวนดุสิตและพื้นที่ต่อเนื่อง งวดที่ 3 - 4</t>
  </si>
  <si>
    <t>โครงการ การท่องเที่ยวเชิงวิทัศน์ภูมิปัญญาไทยในพื้นที่กรุงรัตนโกสินทร์ งวดที่ 2 - 3</t>
  </si>
  <si>
    <t>แนวทางการออกแบบภูมิสถาปัตยกรรมและสภาพแวดล้อมพื้นที่หัวลำโพง งวดที่ 3 และงวดพิเศษ ก.</t>
  </si>
  <si>
    <t>ออกแบบเขียนแบบเพื่อใช้ในการก่อสร้างบ้านจำนวน 3 หลัง งวดที่ 1 - 2</t>
  </si>
  <si>
    <t>50700 วิทยาลัยการจัดการอุตสาหกรรมบริการ</t>
  </si>
  <si>
    <t>โครงการต้นแบบเพื่อยกระดับการให้บริการของสถานประกอบการสู่มาตรฐานความปลอดภัยด้านสาธารณสุข (SHA) ตามวิถีการท่องเที่ยวแนวใหม่ (New Normal Tourism Services) เพื่อมุ่งสู่การท่องเที่ยวคุณภาพสูง ประจำปีงบประมาณ 2564 งวดที่ 1 - 2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</si>
  <si>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(โรงเรียนวัดป่างิ้ว)</t>
  </si>
  <si>
    <t xml:space="preserve"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(โรงเรียนสามโคก) 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</si>
  <si>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2565 (โรงเรียนวัดป่างิ้ว) งวดที่ 1 และ งวดที่ 2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</si>
  <si>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2565 (โรงเรียนสามโคก) งวดที่ 1 และ งวดที่ 2</t>
  </si>
  <si>
    <t>5070016 วิทยาลัยการจัดการอุตสาหกรรมบริการ-สาขาวิชาธุรกิจดิจิทัลระหว่างประเทศ (การจัดการธุรกิจดิจิทัล) (หลักสูตรนานาชาติ)</t>
  </si>
  <si>
    <t xml:space="preserve"> ที่ปรึกษาโครงการเพื่อจัดทำโครงการศูนย์ทดลองต้นแบบการสอนภาษาอังกฤษสำหรับเด็กโดยใช้สื่อเทคโนโลยีแพลตฟอร์ม Royal ABC เป็นเครื่องมือในการดำเนินกิจกรรม</t>
  </si>
  <si>
    <t>50800 วิทยาลัยนิเทศศาสตร์</t>
  </si>
  <si>
    <t>โครงการจ้างที่ปรึกษาเพื่อติดตามและประเมินผลตามนโยบาย กสทช. ที่สำคัญ ในด้านการส่งเสริมสิทธิและเสรีภาพของประชาชน</t>
  </si>
  <si>
    <t>509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</si>
  <si>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“การพัฒนาศักยภาพด้านการให้บริการลูกค้าสำหรับพนักงานธนาคารในโลกยุคดิจิทัล 4.0”</t>
  </si>
  <si>
    <t>โครงการประเมินผลการจัดงานเวทีวิชาการเพื่อการจัดการความปลอดภัยทางถนนอย่างยั่งยืน (Pre-seminar for sustainable road safety) งวดที่ 1 - 2</t>
  </si>
  <si>
    <t>50900 วิทยาลัยการเมืองและการปกครอง</t>
  </si>
  <si>
    <t xml:space="preserve">การประชุมวิชาการระดับชาติวิทยาลัยการเมืองและการปกครองครั้งที่ 1 (The 1st CPG National Conference 2022)  </t>
  </si>
  <si>
    <t>โครงการ จัดทำหลักสูตรฝึกอบรมเพื่อเสริมสร้างศักยภาพคณะทำงาน ศปถ. ระดับท้องถิ่น งวดที่ 1</t>
  </si>
  <si>
    <t>โครงการ ถอดบทเรียนความสำเร็จของสำนักงานตำรวจแห่งชาติในการแก้ไขปัญหาความปลอดภัย ทางถนนช่วงเทศกาลปีใหม่</t>
  </si>
  <si>
    <t>โครงการประเมินผล "สัมมนาวิชาการระดับชาติเรื่องความปลอดภัยทางถนน ครั้งที่ 15 "ทศวรรษใหม่ วิถีใหม่ ขับขี่ปลอดภัยต้องมาก่อน" (The 15th Thailand Road Safety Seminar : A New decade, New normal, Safe driving is priority)</t>
  </si>
  <si>
    <t>ที่ปรึกษาโครงการจัดทำ(ปรับปรุง)ระบบข้อมูลแผนที่ภาษีและทะเบียนทรัพย์สินในระบบสารสนเทศภูมิศาสตร์องค์การบริหารส่วนตำบลบางสะแก อำเภอบางคนที จังหวัดสมุทรสงคราม</t>
  </si>
  <si>
    <t>5090005 วิทยาลัยการเมืองและการปกครอง-สาขาวิชารัฐประศาสนศาสตร์  (นโยบายสาธาณะและการจัดการภาครัฐ)</t>
  </si>
  <si>
    <t>โครงการนำร่องศูนย์อนาคตศึกษาด้านความมั่นคง งวดที่ 1-3 และค่าประกันผลงาน งวดที่ 1-3</t>
  </si>
  <si>
    <t>70100 วิทยาลัยพยาบาลและสุขภาพ</t>
  </si>
  <si>
    <t>โครงการประเมินระดับความสำเร็จของการดำเนินงานจากการใช้จ่ายงบประมาณ (PART) ของสำนักงานตำรวจแห่งชาติ ประจำปีงบประมาณ พ.ศ. ๒๕๖๔ งวดที่ 4 - 5 ค่าหลักประกันผลงาน งวดที่ 2 - 5</t>
  </si>
  <si>
    <t>โครงการอบรมหลักสูตรประกาศนียบัตรผู้ช่วยพยาบาล รุ่น 1/63</t>
  </si>
  <si>
    <t>โครงการอบรมหลักสูตรประกาศนียบัตรผู้ช่วยพยาบาล รุ่น 3/62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</si>
</sst>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7" formatCode="&quot;≥&quot;\ 0,000.00"/>
    <numFmt numFmtId="188" formatCode="0.0000"/>
    <numFmt numFmtId="189" formatCode="_(* #,##0_);_(* \(#,##0\);_(* &quot;-&quot;??_);_(@_)"/>
  </numFmts>
  <fonts count="22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1" fillId="0" borderId="0"/>
  </cellStyleXfs>
  <cellXfs count="122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11" xfId="0" applyNumberFormat="1" applyFont="1" applyFill="1" applyBorder="1" applyAlignment="1" applyProtection="1">
      <alignment horizontal="center" vertical="top" wrapText="1"/>
      <protection locked="0"/>
    </xf>
    <xf numFmtId="43" fontId="1" fillId="4" borderId="8" xfId="1" applyFont="1" applyFill="1" applyBorder="1" applyAlignment="1" applyProtection="1">
      <alignment horizontal="center" vertical="top" wrapText="1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43" fontId="1" fillId="4" borderId="8" xfId="1" applyFont="1" applyFill="1" applyBorder="1" applyAlignment="1" applyProtection="1">
      <alignment horizontal="center" vertical="top" wrapText="1"/>
      <protection hidden="1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43" fontId="3" fillId="4" borderId="8" xfId="1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Alignment="1" applyProtection="1">
      <alignment horizontal="left" vertical="top"/>
      <protection locked="0"/>
    </xf>
    <xf numFmtId="189" fontId="1" fillId="4" borderId="0" xfId="1" applyNumberFormat="1" applyFont="1" applyFill="1" applyAlignment="1" applyProtection="1">
      <alignment horizontal="left" vertical="top"/>
    </xf>
    <xf numFmtId="0" fontId="13" fillId="7" borderId="8" xfId="0" applyFont="1" applyFill="1" applyBorder="1" applyAlignment="1">
      <alignment horizontal="center" vertical="center" wrapText="1"/>
    </xf>
    <xf numFmtId="189" fontId="10" fillId="0" borderId="8" xfId="1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89" fontId="14" fillId="0" borderId="8" xfId="1" applyNumberFormat="1" applyFont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vertical="top" wrapText="1"/>
      <protection locked="0"/>
    </xf>
    <xf numFmtId="43" fontId="1" fillId="4" borderId="8" xfId="1" applyFont="1" applyFill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43" fontId="3" fillId="0" borderId="8" xfId="1" applyFont="1" applyBorder="1" applyAlignment="1" applyProtection="1">
      <alignment horizontal="center" vertical="top"/>
      <protection locked="0"/>
    </xf>
    <xf numFmtId="0" fontId="11" fillId="4" borderId="12" xfId="0" applyFont="1" applyFill="1" applyBorder="1" applyAlignment="1" applyProtection="1">
      <alignment horizontal="left" vertical="top" wrapText="1"/>
      <protection locked="0"/>
    </xf>
    <xf numFmtId="0" fontId="11" fillId="4" borderId="13" xfId="0" applyFont="1" applyFill="1" applyBorder="1" applyAlignment="1" applyProtection="1">
      <alignment horizontal="left" vertical="top" wrapText="1"/>
      <protection locked="0"/>
    </xf>
    <xf numFmtId="43" fontId="11" fillId="4" borderId="8" xfId="1" applyFont="1" applyFill="1" applyBorder="1" applyAlignment="1" applyProtection="1">
      <alignment horizontal="center" vertical="top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vertical="top" wrapText="1"/>
      <protection locked="0"/>
    </xf>
    <xf numFmtId="0" fontId="1" fillId="8" borderId="8" xfId="0" applyFont="1" applyFill="1" applyBorder="1" applyAlignment="1" applyProtection="1">
      <alignment horizontal="center" vertical="top" wrapText="1"/>
      <protection locked="0"/>
    </xf>
    <xf numFmtId="43" fontId="3" fillId="4" borderId="8" xfId="1" applyFont="1" applyFill="1" applyBorder="1" applyAlignment="1" applyProtection="1">
      <alignment horizontal="center" vertical="top" wrapText="1"/>
      <protection hidden="1"/>
    </xf>
    <xf numFmtId="43" fontId="1" fillId="0" borderId="8" xfId="1" applyFont="1" applyFill="1" applyBorder="1" applyAlignment="1" applyProtection="1">
      <alignment horizontal="center" vertical="top" wrapText="1"/>
      <protection locked="0"/>
    </xf>
    <xf numFmtId="43" fontId="11" fillId="4" borderId="8" xfId="1" applyFont="1" applyFill="1" applyBorder="1" applyAlignment="1" applyProtection="1">
      <alignment horizontal="center" vertical="top" wrapText="1"/>
      <protection hidden="1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3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3" fontId="16" fillId="3" borderId="8" xfId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43" fontId="16" fillId="3" borderId="8" xfId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0" xfId="0" applyFont="1" applyFill="1" applyAlignment="1" applyProtection="1">
      <alignment horizontal="center" vertical="center"/>
      <protection locked="0"/>
    </xf>
    <xf numFmtId="0" fontId="18" fillId="9" borderId="14" xfId="0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left" vertical="top" wrapText="1"/>
      <protection locked="0"/>
    </xf>
    <xf numFmtId="0" fontId="16" fillId="10" borderId="2" xfId="0" applyFont="1" applyFill="1" applyBorder="1" applyAlignment="1" applyProtection="1">
      <alignment horizontal="left" vertical="top" wrapText="1"/>
      <protection locked="0"/>
    </xf>
    <xf numFmtId="0" fontId="16" fillId="10" borderId="3" xfId="0" applyFont="1" applyFill="1" applyBorder="1" applyAlignment="1" applyProtection="1">
      <alignment horizontal="left" vertical="top" wrapText="1"/>
      <protection locked="0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/>
    </xf>
    <xf numFmtId="0" fontId="16" fillId="10" borderId="4" xfId="0" applyFont="1" applyFill="1" applyBorder="1" applyAlignment="1" applyProtection="1">
      <alignment horizontal="left" vertical="top" wrapText="1"/>
      <protection locked="0"/>
    </xf>
    <xf numFmtId="0" fontId="16" fillId="10" borderId="5" xfId="0" applyFont="1" applyFill="1" applyBorder="1" applyAlignment="1" applyProtection="1">
      <alignment horizontal="left" vertical="top" wrapText="1"/>
      <protection locked="0"/>
    </xf>
    <xf numFmtId="0" fontId="16" fillId="10" borderId="6" xfId="0" applyFont="1" applyFill="1" applyBorder="1" applyAlignment="1" applyProtection="1">
      <alignment horizontal="left" vertical="top" wrapText="1"/>
      <protection locked="0"/>
    </xf>
    <xf numFmtId="0" fontId="19" fillId="4" borderId="8" xfId="0" applyFont="1" applyFill="1" applyBorder="1" applyAlignment="1" applyProtection="1">
      <alignment horizontal="center" vertical="top"/>
      <protection locked="0"/>
    </xf>
    <xf numFmtId="188" fontId="19" fillId="4" borderId="8" xfId="0" applyNumberFormat="1" applyFont="1" applyFill="1" applyBorder="1" applyAlignment="1" applyProtection="1">
      <alignment horizontal="center" vertical="top"/>
      <protection locked="0"/>
    </xf>
    <xf numFmtId="0" fontId="1" fillId="12" borderId="8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left" vertical="top" wrapText="1"/>
    </xf>
    <xf numFmtId="189" fontId="1" fillId="4" borderId="0" xfId="1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7" fillId="4" borderId="2" xfId="0" applyFont="1" applyFill="1" applyBorder="1" applyAlignment="1" applyProtection="1">
      <alignment vertical="top"/>
      <protection locked="0"/>
    </xf>
    <xf numFmtId="0" fontId="18" fillId="4" borderId="15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top"/>
      <protection locked="0"/>
    </xf>
    <xf numFmtId="0" fontId="2" fillId="4" borderId="0" xfId="0" applyFont="1" applyFill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" fillId="4" borderId="13" xfId="0" applyFont="1" applyFill="1" applyBorder="1" applyAlignment="1" applyProtection="1">
      <alignment horizontal="center" vertical="top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/>
    </xf>
    <xf numFmtId="0" fontId="20" fillId="0" borderId="8" xfId="0" applyFont="1" applyBorder="1" applyAlignment="1">
      <alignment horizontal="left" vertical="top" wrapText="1"/>
    </xf>
    <xf numFmtId="4" fontId="20" fillId="0" borderId="8" xfId="0" applyNumberFormat="1" applyFont="1" applyBorder="1" applyAlignment="1">
      <alignment horizontal="right" vertical="top" wrapText="1"/>
    </xf>
    <xf numFmtId="0" fontId="1" fillId="4" borderId="8" xfId="0" applyFont="1" applyFill="1" applyBorder="1" applyAlignment="1">
      <alignment horizontal="left" vertical="top"/>
    </xf>
    <xf numFmtId="43" fontId="1" fillId="0" borderId="8" xfId="1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4" fontId="1" fillId="4" borderId="8" xfId="0" applyNumberFormat="1" applyFont="1" applyFill="1" applyBorder="1" applyAlignment="1">
      <alignment horizontal="left" vertical="top"/>
    </xf>
    <xf numFmtId="0" fontId="20" fillId="0" borderId="8" xfId="2" applyFont="1" applyBorder="1" applyAlignment="1">
      <alignment horizontal="left" vertical="top" wrapText="1"/>
    </xf>
    <xf numFmtId="4" fontId="20" fillId="0" borderId="8" xfId="2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left" vertical="top"/>
    </xf>
    <xf numFmtId="43" fontId="1" fillId="4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10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51"/>
  <sheetViews>
    <sheetView tabSelected="1" zoomScale="85" zoomScaleNormal="85" workbookViewId="0">
      <pane xSplit="3" ySplit="5" topLeftCell="D11" activePane="bottomRight" state="frozen"/>
      <selection activeCell="G19" sqref="G19:I33"/>
      <selection pane="topRight" activeCell="G19" sqref="G19:I33"/>
      <selection pane="bottomLeft" activeCell="G19" sqref="G19:I33"/>
      <selection pane="bottomRight" activeCell="G19" sqref="G19:I33"/>
    </sheetView>
  </sheetViews>
  <sheetFormatPr defaultColWidth="9" defaultRowHeight="24" x14ac:dyDescent="0.2"/>
  <cols>
    <col min="1" max="1" width="10.375" style="7" customWidth="1"/>
    <col min="2" max="2" width="10.75" style="7" customWidth="1"/>
    <col min="3" max="3" width="22.75" style="7" customWidth="1"/>
    <col min="4" max="4" width="14.875" style="7" bestFit="1" customWidth="1"/>
    <col min="5" max="8" width="18.75" style="7" customWidth="1"/>
    <col min="9" max="9" width="20" style="7" customWidth="1"/>
    <col min="10" max="10" width="12.75" style="7" customWidth="1"/>
    <col min="11" max="11" width="18.5" style="7" customWidth="1"/>
    <col min="12" max="12" width="27.875" style="7" bestFit="1" customWidth="1"/>
    <col min="13" max="13" width="47" style="7" bestFit="1" customWidth="1"/>
    <col min="14" max="14" width="9" style="6"/>
    <col min="15" max="15" width="10.625" style="6" bestFit="1" customWidth="1"/>
    <col min="16" max="19" width="10.75" style="6" customWidth="1"/>
    <col min="20" max="49" width="9" style="6"/>
    <col min="50" max="16384" width="9" style="7"/>
  </cols>
  <sheetData>
    <row r="1" spans="1:5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51" ht="30.75" x14ac:dyDescent="0.2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9" t="s">
        <v>5</v>
      </c>
      <c r="K2" s="13"/>
      <c r="L2" s="14"/>
      <c r="M2" s="14"/>
    </row>
    <row r="3" spans="1:5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</row>
    <row r="4" spans="1:51" s="6" customFormat="1" ht="48" customHeight="1" x14ac:dyDescent="0.2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2"/>
      <c r="G4" s="22"/>
      <c r="H4" s="22" t="s">
        <v>14</v>
      </c>
      <c r="I4" s="18" t="s">
        <v>15</v>
      </c>
      <c r="J4" s="21" t="s">
        <v>16</v>
      </c>
      <c r="K4" s="21" t="s">
        <v>17</v>
      </c>
      <c r="L4" s="23" t="s">
        <v>18</v>
      </c>
      <c r="M4" s="23" t="s">
        <v>19</v>
      </c>
      <c r="AX4" s="7"/>
      <c r="AY4" s="7"/>
    </row>
    <row r="5" spans="1:51" s="6" customFormat="1" x14ac:dyDescent="0.2">
      <c r="A5" s="18"/>
      <c r="B5" s="24"/>
      <c r="C5" s="25"/>
      <c r="D5" s="26"/>
      <c r="E5" s="27" t="s">
        <v>20</v>
      </c>
      <c r="F5" s="27" t="s">
        <v>21</v>
      </c>
      <c r="G5" s="27" t="s">
        <v>22</v>
      </c>
      <c r="H5" s="22"/>
      <c r="I5" s="18"/>
      <c r="J5" s="26"/>
      <c r="K5" s="26"/>
      <c r="L5" s="23"/>
      <c r="M5" s="23"/>
      <c r="O5" s="28" t="s">
        <v>23</v>
      </c>
      <c r="P5" s="29"/>
      <c r="Q5" s="29"/>
      <c r="R5" s="29"/>
      <c r="S5" s="29"/>
      <c r="AX5" s="7"/>
      <c r="AY5" s="7"/>
    </row>
    <row r="6" spans="1:51" s="6" customFormat="1" ht="23.25" customHeight="1" x14ac:dyDescent="0.2">
      <c r="A6" s="30">
        <v>1</v>
      </c>
      <c r="B6" s="31" t="s">
        <v>24</v>
      </c>
      <c r="C6" s="31"/>
      <c r="D6" s="32">
        <v>25000</v>
      </c>
      <c r="E6" s="33">
        <v>98000</v>
      </c>
      <c r="F6" s="33">
        <v>1925000</v>
      </c>
      <c r="G6" s="33">
        <f>SUM(E6:F6)</f>
        <v>2023000</v>
      </c>
      <c r="H6" s="34">
        <v>55</v>
      </c>
      <c r="I6" s="35">
        <f>IFERROR(ROUND((G6/H6),2),0)</f>
        <v>36781.82</v>
      </c>
      <c r="J6" s="36">
        <f>IF(I6=0,0,IF(I6="N/A",1,IF(I6&lt;=O$8,1,IF(I6=P$8,2,IF(I6&lt;P$8,(((I6-O$8)/S$6)+1),IF(I6=Q$8,3,IF(I6&lt;Q$8,(((I6-P$8)/S$6)+2),IF(I6=R$8,4,IF(I6&lt;R$8,(((I6-Q$8)/S$6)+3),IF(I6&gt;=S$8,5,IF(I6&lt;S$8,(((I6-R$8)/S$6)+4),0)))))))))))</f>
        <v>5</v>
      </c>
      <c r="K6" s="37" t="str">
        <f>IF(J6=5,"ü","û")</f>
        <v>ü</v>
      </c>
      <c r="L6" s="38">
        <v>25909.09</v>
      </c>
      <c r="M6" s="39" t="s">
        <v>25</v>
      </c>
      <c r="N6" s="40"/>
      <c r="O6" s="29" t="s">
        <v>26</v>
      </c>
      <c r="P6" s="29"/>
      <c r="Q6" s="29"/>
      <c r="R6" s="29"/>
      <c r="S6" s="41">
        <v>5000</v>
      </c>
      <c r="AX6" s="7"/>
      <c r="AY6" s="7"/>
    </row>
    <row r="7" spans="1:51" s="6" customFormat="1" ht="23.25" customHeight="1" x14ac:dyDescent="0.2">
      <c r="A7" s="30">
        <v>2</v>
      </c>
      <c r="B7" s="31" t="s">
        <v>27</v>
      </c>
      <c r="C7" s="31"/>
      <c r="D7" s="32">
        <v>25000</v>
      </c>
      <c r="E7" s="33">
        <v>865053</v>
      </c>
      <c r="F7" s="33">
        <v>19733646.75</v>
      </c>
      <c r="G7" s="33">
        <f t="shared" ref="G7:G32" si="0">SUM(E7:F7)</f>
        <v>20598699.75</v>
      </c>
      <c r="H7" s="34">
        <v>105</v>
      </c>
      <c r="I7" s="35">
        <f t="shared" ref="I7:I21" si="1">IFERROR(ROUND((G7/H7),2),0)</f>
        <v>196178.09</v>
      </c>
      <c r="J7" s="36">
        <f>IF(I7=0,0,IF(I7="N/A",1,IF(I7&lt;=O$8,1,IF(I7=P$8,2,IF(I7&lt;P$8,(((I7-O$8)/S$6)+1),IF(I7=Q$8,3,IF(I7&lt;Q$8,(((I7-P$8)/S$6)+2),IF(I7=R$8,4,IF(I7&lt;R$8,(((I7-Q$8)/S$6)+3),IF(I7&gt;=S$8,5,IF(I7&lt;S$8,(((I7-R$8)/S$6)+4),0)))))))))))</f>
        <v>5</v>
      </c>
      <c r="K7" s="37" t="str">
        <f t="shared" ref="K7:K33" si="2">IF(J7=5,"ü","û")</f>
        <v>ü</v>
      </c>
      <c r="L7" s="38">
        <v>108401.43</v>
      </c>
      <c r="M7" s="39" t="s">
        <v>25</v>
      </c>
      <c r="O7" s="42" t="s">
        <v>28</v>
      </c>
      <c r="P7" s="42" t="s">
        <v>29</v>
      </c>
      <c r="Q7" s="42" t="s">
        <v>30</v>
      </c>
      <c r="R7" s="42" t="s">
        <v>31</v>
      </c>
      <c r="S7" s="42" t="s">
        <v>32</v>
      </c>
      <c r="AX7" s="7"/>
      <c r="AY7" s="7"/>
    </row>
    <row r="8" spans="1:51" s="6" customFormat="1" ht="23.25" customHeight="1" x14ac:dyDescent="0.2">
      <c r="A8" s="30">
        <v>3</v>
      </c>
      <c r="B8" s="31" t="s">
        <v>33</v>
      </c>
      <c r="C8" s="31"/>
      <c r="D8" s="32">
        <v>25000</v>
      </c>
      <c r="E8" s="33">
        <v>1121000</v>
      </c>
      <c r="F8" s="33">
        <v>22487340</v>
      </c>
      <c r="G8" s="33">
        <f t="shared" si="0"/>
        <v>23608340</v>
      </c>
      <c r="H8" s="34">
        <v>51</v>
      </c>
      <c r="I8" s="35">
        <f t="shared" si="1"/>
        <v>462908.63</v>
      </c>
      <c r="J8" s="36">
        <f t="shared" ref="J8:J20" si="3">IF(I8=0,0,IF(I8="N/A",1,IF(I8&lt;=O$8,1,IF(I8=P$8,2,IF(I8&lt;P$8,(((I8-O$8)/S$6)+1),IF(I8=Q$8,3,IF(I8&lt;Q$8,(((I8-P$8)/S$6)+2),IF(I8=R$8,4,IF(I8&lt;R$8,(((I8-Q$8)/S$6)+3),IF(I8&gt;=S$8,5,IF(I8&lt;S$8,(((I8-R$8)/S$6)+4),0)))))))))))</f>
        <v>5</v>
      </c>
      <c r="K8" s="37" t="str">
        <f t="shared" si="2"/>
        <v>ü</v>
      </c>
      <c r="L8" s="38">
        <v>440928.24</v>
      </c>
      <c r="M8" s="39" t="s">
        <v>25</v>
      </c>
      <c r="O8" s="43">
        <v>5000</v>
      </c>
      <c r="P8" s="43">
        <v>1000</v>
      </c>
      <c r="Q8" s="43">
        <v>15000</v>
      </c>
      <c r="R8" s="43">
        <v>20000</v>
      </c>
      <c r="S8" s="43">
        <v>25000</v>
      </c>
      <c r="AX8" s="7"/>
      <c r="AY8" s="7"/>
    </row>
    <row r="9" spans="1:51" s="6" customFormat="1" ht="23.25" customHeight="1" x14ac:dyDescent="0.2">
      <c r="A9" s="30">
        <v>4</v>
      </c>
      <c r="B9" s="44" t="s">
        <v>34</v>
      </c>
      <c r="C9" s="44"/>
      <c r="D9" s="32">
        <v>25000</v>
      </c>
      <c r="E9" s="33">
        <v>0</v>
      </c>
      <c r="F9" s="33">
        <v>3074561</v>
      </c>
      <c r="G9" s="33">
        <f t="shared" si="0"/>
        <v>3074561</v>
      </c>
      <c r="H9" s="34">
        <v>55</v>
      </c>
      <c r="I9" s="35">
        <f t="shared" si="1"/>
        <v>55901.11</v>
      </c>
      <c r="J9" s="36">
        <f t="shared" si="3"/>
        <v>5</v>
      </c>
      <c r="K9" s="37" t="str">
        <f t="shared" si="2"/>
        <v>ü</v>
      </c>
      <c r="L9" s="38">
        <v>35720</v>
      </c>
      <c r="M9" s="39" t="s">
        <v>25</v>
      </c>
      <c r="O9" s="29"/>
      <c r="P9" s="29"/>
      <c r="Q9" s="29"/>
      <c r="R9" s="29"/>
      <c r="S9" s="29"/>
      <c r="AX9" s="7"/>
      <c r="AY9" s="7"/>
    </row>
    <row r="10" spans="1:51" s="6" customFormat="1" ht="23.25" customHeight="1" x14ac:dyDescent="0.2">
      <c r="A10" s="30">
        <v>5</v>
      </c>
      <c r="B10" s="44" t="s">
        <v>35</v>
      </c>
      <c r="C10" s="44"/>
      <c r="D10" s="32">
        <v>25000</v>
      </c>
      <c r="E10" s="33">
        <v>4504100</v>
      </c>
      <c r="F10" s="33">
        <v>6570958.2000000002</v>
      </c>
      <c r="G10" s="33">
        <f t="shared" si="0"/>
        <v>11075058.199999999</v>
      </c>
      <c r="H10" s="34">
        <v>52</v>
      </c>
      <c r="I10" s="35">
        <f t="shared" si="1"/>
        <v>212981.89</v>
      </c>
      <c r="J10" s="36">
        <f t="shared" si="3"/>
        <v>5</v>
      </c>
      <c r="K10" s="37" t="str">
        <f t="shared" si="2"/>
        <v>ü</v>
      </c>
      <c r="L10" s="38">
        <v>196856.89</v>
      </c>
      <c r="M10" s="39" t="s">
        <v>25</v>
      </c>
      <c r="O10" s="28" t="s">
        <v>36</v>
      </c>
      <c r="P10" s="29"/>
      <c r="Q10" s="29"/>
      <c r="R10" s="29"/>
      <c r="S10" s="29"/>
      <c r="AX10" s="7"/>
      <c r="AY10" s="7"/>
    </row>
    <row r="11" spans="1:51" s="6" customFormat="1" ht="23.25" customHeight="1" x14ac:dyDescent="0.2">
      <c r="A11" s="30">
        <v>6</v>
      </c>
      <c r="B11" s="44" t="s">
        <v>37</v>
      </c>
      <c r="C11" s="44"/>
      <c r="D11" s="32">
        <v>25000</v>
      </c>
      <c r="E11" s="33">
        <v>2660140</v>
      </c>
      <c r="F11" s="33">
        <v>0</v>
      </c>
      <c r="G11" s="33">
        <f t="shared" si="0"/>
        <v>2660140</v>
      </c>
      <c r="H11" s="34">
        <v>51</v>
      </c>
      <c r="I11" s="35">
        <f t="shared" si="1"/>
        <v>52159.61</v>
      </c>
      <c r="J11" s="36">
        <f t="shared" si="3"/>
        <v>5</v>
      </c>
      <c r="K11" s="37" t="str">
        <f t="shared" si="2"/>
        <v>ü</v>
      </c>
      <c r="L11" s="38">
        <v>54288.57</v>
      </c>
      <c r="M11" s="39" t="s">
        <v>25</v>
      </c>
      <c r="O11" s="29" t="s">
        <v>26</v>
      </c>
      <c r="P11" s="29"/>
      <c r="Q11" s="29"/>
      <c r="R11" s="29"/>
      <c r="S11" s="41">
        <v>100000</v>
      </c>
      <c r="AX11" s="7"/>
      <c r="AY11" s="7"/>
    </row>
    <row r="12" spans="1:51" s="6" customFormat="1" ht="23.25" customHeight="1" x14ac:dyDescent="0.2">
      <c r="A12" s="30">
        <v>7</v>
      </c>
      <c r="B12" s="31" t="s">
        <v>38</v>
      </c>
      <c r="C12" s="31"/>
      <c r="D12" s="32">
        <v>25000</v>
      </c>
      <c r="E12" s="33">
        <v>2260200</v>
      </c>
      <c r="F12" s="33">
        <v>33931085.030000001</v>
      </c>
      <c r="G12" s="33">
        <f t="shared" si="0"/>
        <v>36191285.030000001</v>
      </c>
      <c r="H12" s="34">
        <v>77</v>
      </c>
      <c r="I12" s="35">
        <f t="shared" si="1"/>
        <v>470016.69</v>
      </c>
      <c r="J12" s="36">
        <f t="shared" si="3"/>
        <v>5</v>
      </c>
      <c r="K12" s="37" t="str">
        <f t="shared" si="2"/>
        <v>ü</v>
      </c>
      <c r="L12" s="38">
        <v>374685.6</v>
      </c>
      <c r="M12" s="39" t="s">
        <v>25</v>
      </c>
      <c r="O12" s="42" t="s">
        <v>28</v>
      </c>
      <c r="P12" s="42" t="s">
        <v>29</v>
      </c>
      <c r="Q12" s="42" t="s">
        <v>30</v>
      </c>
      <c r="R12" s="42" t="s">
        <v>31</v>
      </c>
      <c r="S12" s="42" t="s">
        <v>32</v>
      </c>
      <c r="AX12" s="7"/>
      <c r="AY12" s="7"/>
    </row>
    <row r="13" spans="1:51" s="6" customFormat="1" ht="23.25" customHeight="1" x14ac:dyDescent="0.2">
      <c r="A13" s="30">
        <v>8</v>
      </c>
      <c r="B13" s="45" t="s">
        <v>39</v>
      </c>
      <c r="C13" s="45"/>
      <c r="D13" s="32">
        <v>25000</v>
      </c>
      <c r="E13" s="33">
        <v>1095800</v>
      </c>
      <c r="F13" s="33">
        <v>35120142.869999997</v>
      </c>
      <c r="G13" s="33">
        <f t="shared" si="0"/>
        <v>36215942.869999997</v>
      </c>
      <c r="H13" s="34">
        <v>100</v>
      </c>
      <c r="I13" s="35">
        <f t="shared" si="1"/>
        <v>362159.43</v>
      </c>
      <c r="J13" s="36">
        <f t="shared" si="3"/>
        <v>5</v>
      </c>
      <c r="K13" s="37" t="str">
        <f t="shared" si="2"/>
        <v>ü</v>
      </c>
      <c r="L13" s="38">
        <v>285372.93</v>
      </c>
      <c r="M13" s="39" t="s">
        <v>25</v>
      </c>
      <c r="O13" s="43">
        <v>100000</v>
      </c>
      <c r="P13" s="43">
        <v>200000</v>
      </c>
      <c r="Q13" s="43">
        <v>300000</v>
      </c>
      <c r="R13" s="43">
        <v>400000</v>
      </c>
      <c r="S13" s="46">
        <v>500000</v>
      </c>
      <c r="AX13" s="7"/>
      <c r="AY13" s="7"/>
    </row>
    <row r="14" spans="1:51" s="6" customFormat="1" ht="23.25" customHeight="1" x14ac:dyDescent="0.2">
      <c r="A14" s="30">
        <v>9</v>
      </c>
      <c r="B14" s="47" t="s">
        <v>40</v>
      </c>
      <c r="C14" s="45"/>
      <c r="D14" s="32">
        <v>25000</v>
      </c>
      <c r="E14" s="33">
        <v>3600000</v>
      </c>
      <c r="F14" s="33">
        <v>714000</v>
      </c>
      <c r="G14" s="33">
        <f t="shared" si="0"/>
        <v>4314000</v>
      </c>
      <c r="H14" s="34">
        <v>43</v>
      </c>
      <c r="I14" s="35">
        <f t="shared" si="1"/>
        <v>100325.58</v>
      </c>
      <c r="J14" s="36">
        <f t="shared" si="3"/>
        <v>5</v>
      </c>
      <c r="K14" s="37" t="str">
        <f t="shared" si="2"/>
        <v>ü</v>
      </c>
      <c r="L14" s="48">
        <v>100325.58</v>
      </c>
      <c r="M14" s="39" t="s">
        <v>41</v>
      </c>
      <c r="O14" s="29"/>
      <c r="P14" s="29"/>
      <c r="Q14" s="29"/>
      <c r="R14" s="29"/>
      <c r="S14" s="29"/>
      <c r="AX14" s="7"/>
      <c r="AY14" s="7"/>
    </row>
    <row r="15" spans="1:51" s="6" customFormat="1" ht="23.25" customHeight="1" x14ac:dyDescent="0.2">
      <c r="A15" s="30">
        <v>10</v>
      </c>
      <c r="B15" s="45" t="s">
        <v>42</v>
      </c>
      <c r="C15" s="45"/>
      <c r="D15" s="32">
        <v>25000</v>
      </c>
      <c r="E15" s="33">
        <v>840000</v>
      </c>
      <c r="F15" s="33">
        <v>31471697</v>
      </c>
      <c r="G15" s="33">
        <f t="shared" si="0"/>
        <v>32311697</v>
      </c>
      <c r="H15" s="34">
        <v>58</v>
      </c>
      <c r="I15" s="35">
        <f t="shared" si="1"/>
        <v>557098.22</v>
      </c>
      <c r="J15" s="36">
        <f t="shared" si="3"/>
        <v>5</v>
      </c>
      <c r="K15" s="37" t="str">
        <f t="shared" si="2"/>
        <v>ü</v>
      </c>
      <c r="L15" s="38">
        <v>518823.67999999999</v>
      </c>
      <c r="M15" s="39" t="s">
        <v>25</v>
      </c>
      <c r="O15" s="28" t="s">
        <v>43</v>
      </c>
      <c r="P15" s="29"/>
      <c r="Q15" s="29"/>
      <c r="R15" s="29"/>
      <c r="S15" s="29"/>
      <c r="AX15" s="7"/>
      <c r="AY15" s="7"/>
    </row>
    <row r="16" spans="1:51" ht="23.25" customHeight="1" x14ac:dyDescent="0.2">
      <c r="A16" s="30">
        <v>11</v>
      </c>
      <c r="B16" s="49" t="s">
        <v>44</v>
      </c>
      <c r="C16" s="50"/>
      <c r="D16" s="32">
        <v>25000</v>
      </c>
      <c r="E16" s="33">
        <v>39816000</v>
      </c>
      <c r="F16" s="33">
        <v>12581620</v>
      </c>
      <c r="G16" s="33">
        <f t="shared" si="0"/>
        <v>52397620</v>
      </c>
      <c r="H16" s="34">
        <v>47</v>
      </c>
      <c r="I16" s="35">
        <f t="shared" si="1"/>
        <v>1114842.98</v>
      </c>
      <c r="J16" s="36">
        <f t="shared" si="3"/>
        <v>5</v>
      </c>
      <c r="K16" s="37" t="str">
        <f t="shared" si="2"/>
        <v>ü</v>
      </c>
      <c r="L16" s="51">
        <v>1113725.96</v>
      </c>
      <c r="M16" s="39" t="s">
        <v>25</v>
      </c>
      <c r="O16" s="29" t="s">
        <v>26</v>
      </c>
      <c r="P16" s="29"/>
      <c r="Q16" s="29"/>
      <c r="R16" s="29"/>
      <c r="S16" s="41">
        <v>100000</v>
      </c>
    </row>
    <row r="17" spans="1:51" s="6" customFormat="1" ht="23.25" customHeight="1" x14ac:dyDescent="0.2">
      <c r="A17" s="30">
        <v>12</v>
      </c>
      <c r="B17" s="52" t="s">
        <v>45</v>
      </c>
      <c r="C17" s="53"/>
      <c r="D17" s="32">
        <v>25000</v>
      </c>
      <c r="E17" s="33">
        <v>128000</v>
      </c>
      <c r="F17" s="33">
        <v>5244394</v>
      </c>
      <c r="G17" s="33">
        <f t="shared" si="0"/>
        <v>5372394</v>
      </c>
      <c r="H17" s="34">
        <v>11</v>
      </c>
      <c r="I17" s="35">
        <f t="shared" si="1"/>
        <v>488399.45</v>
      </c>
      <c r="J17" s="36">
        <f t="shared" si="3"/>
        <v>5</v>
      </c>
      <c r="K17" s="37" t="str">
        <f t="shared" si="2"/>
        <v>ü</v>
      </c>
      <c r="L17" s="38">
        <v>468889</v>
      </c>
      <c r="M17" s="39" t="s">
        <v>25</v>
      </c>
      <c r="O17" s="42" t="s">
        <v>28</v>
      </c>
      <c r="P17" s="42" t="s">
        <v>29</v>
      </c>
      <c r="Q17" s="42" t="s">
        <v>30</v>
      </c>
      <c r="R17" s="42" t="s">
        <v>31</v>
      </c>
      <c r="S17" s="42" t="s">
        <v>32</v>
      </c>
      <c r="AX17" s="7"/>
      <c r="AY17" s="7"/>
    </row>
    <row r="18" spans="1:51" s="6" customFormat="1" ht="23.25" customHeight="1" x14ac:dyDescent="0.2">
      <c r="A18" s="30">
        <v>13</v>
      </c>
      <c r="B18" s="45" t="s">
        <v>46</v>
      </c>
      <c r="C18" s="45"/>
      <c r="D18" s="32">
        <v>25000</v>
      </c>
      <c r="E18" s="33">
        <v>1276550</v>
      </c>
      <c r="F18" s="33">
        <v>461801.23</v>
      </c>
      <c r="G18" s="33">
        <f t="shared" si="0"/>
        <v>1738351.23</v>
      </c>
      <c r="H18" s="34">
        <v>65</v>
      </c>
      <c r="I18" s="35">
        <f t="shared" si="1"/>
        <v>26743.87</v>
      </c>
      <c r="J18" s="36">
        <f t="shared" si="3"/>
        <v>5</v>
      </c>
      <c r="K18" s="37" t="str">
        <f t="shared" si="2"/>
        <v>ü</v>
      </c>
      <c r="L18" s="54">
        <v>26743.87</v>
      </c>
      <c r="M18" s="39" t="s">
        <v>41</v>
      </c>
      <c r="O18" s="43">
        <v>250000</v>
      </c>
      <c r="P18" s="43">
        <v>350000</v>
      </c>
      <c r="Q18" s="43">
        <v>450000</v>
      </c>
      <c r="R18" s="43">
        <v>550000</v>
      </c>
      <c r="S18" s="46">
        <v>650000</v>
      </c>
      <c r="AX18" s="7"/>
      <c r="AY18" s="7"/>
    </row>
    <row r="19" spans="1:51" s="6" customFormat="1" ht="23.25" customHeight="1" x14ac:dyDescent="0.2">
      <c r="A19" s="30">
        <v>14</v>
      </c>
      <c r="B19" s="45" t="s">
        <v>47</v>
      </c>
      <c r="C19" s="45"/>
      <c r="D19" s="32">
        <v>25000</v>
      </c>
      <c r="E19" s="33">
        <v>430700</v>
      </c>
      <c r="F19" s="33">
        <v>19581049.600000001</v>
      </c>
      <c r="G19" s="33">
        <f t="shared" si="0"/>
        <v>20011749.600000001</v>
      </c>
      <c r="H19" s="34">
        <v>58</v>
      </c>
      <c r="I19" s="35">
        <f t="shared" si="1"/>
        <v>345030.17</v>
      </c>
      <c r="J19" s="36">
        <f t="shared" si="3"/>
        <v>5</v>
      </c>
      <c r="K19" s="37" t="str">
        <f t="shared" si="2"/>
        <v>ü</v>
      </c>
      <c r="L19" s="38">
        <v>207152.82</v>
      </c>
      <c r="M19" s="39" t="s">
        <v>25</v>
      </c>
      <c r="AX19" s="7"/>
      <c r="AY19" s="7"/>
    </row>
    <row r="20" spans="1:51" s="6" customFormat="1" ht="23.25" customHeight="1" x14ac:dyDescent="0.2">
      <c r="A20" s="30">
        <v>15</v>
      </c>
      <c r="B20" s="45" t="s">
        <v>48</v>
      </c>
      <c r="C20" s="45"/>
      <c r="D20" s="32">
        <v>25000</v>
      </c>
      <c r="E20" s="33">
        <v>0</v>
      </c>
      <c r="F20" s="33">
        <v>6783095</v>
      </c>
      <c r="G20" s="33">
        <f t="shared" si="0"/>
        <v>6783095</v>
      </c>
      <c r="H20" s="34">
        <v>43</v>
      </c>
      <c r="I20" s="35">
        <f t="shared" si="1"/>
        <v>157746.4</v>
      </c>
      <c r="J20" s="36">
        <f t="shared" si="3"/>
        <v>5</v>
      </c>
      <c r="K20" s="37" t="str">
        <f t="shared" si="2"/>
        <v>ü</v>
      </c>
      <c r="L20" s="38">
        <v>110422.48</v>
      </c>
      <c r="M20" s="39" t="s">
        <v>25</v>
      </c>
      <c r="AX20" s="7"/>
      <c r="AY20" s="7"/>
    </row>
    <row r="21" spans="1:51" s="6" customFormat="1" ht="21" customHeight="1" x14ac:dyDescent="0.2">
      <c r="A21" s="30">
        <v>16</v>
      </c>
      <c r="B21" s="55" t="s">
        <v>49</v>
      </c>
      <c r="C21" s="56"/>
      <c r="D21" s="32">
        <v>25000</v>
      </c>
      <c r="E21" s="33">
        <v>573676</v>
      </c>
      <c r="F21" s="33">
        <v>280760</v>
      </c>
      <c r="G21" s="33">
        <f t="shared" si="0"/>
        <v>854436</v>
      </c>
      <c r="H21" s="34">
        <v>22</v>
      </c>
      <c r="I21" s="35">
        <f t="shared" si="1"/>
        <v>38838</v>
      </c>
      <c r="J21" s="36">
        <f>IF(I21=0,0,IF(I21="N/A",1,IF(I21&lt;=O$8,1,IF(I21=P$8,2,IF(I21&lt;P$8,(((I21-O$8)/S$6)+1),IF(I21=Q$8,3,IF(I21&lt;Q$8,(((I21-P$8)/S$6)+2),IF(I21=R$8,4,IF(I21&lt;R$8,(((I21-Q$8)/S$6)+3),IF(I21&gt;=S$8,5,IF(I21&lt;S$8,(((I21-R$8)/S$6)+4),0)))))))))))</f>
        <v>5</v>
      </c>
      <c r="K21" s="37" t="str">
        <f t="shared" si="2"/>
        <v>ü</v>
      </c>
      <c r="L21" s="48">
        <v>38838</v>
      </c>
      <c r="M21" s="39" t="s">
        <v>41</v>
      </c>
      <c r="AX21" s="7"/>
      <c r="AY21" s="7"/>
    </row>
    <row r="22" spans="1:51" s="6" customFormat="1" ht="23.25" customHeight="1" x14ac:dyDescent="0.2">
      <c r="A22" s="30">
        <v>17</v>
      </c>
      <c r="B22" s="57" t="s">
        <v>50</v>
      </c>
      <c r="C22" s="50"/>
      <c r="D22" s="32">
        <v>500000</v>
      </c>
      <c r="E22" s="33">
        <v>2187100</v>
      </c>
      <c r="F22" s="33">
        <v>0</v>
      </c>
      <c r="G22" s="33">
        <f t="shared" si="0"/>
        <v>2187100</v>
      </c>
      <c r="H22" s="58"/>
      <c r="I22" s="35">
        <f>IFERROR(ROUND(G22,2),0)</f>
        <v>2187100</v>
      </c>
      <c r="J22" s="36">
        <f>IF(I22=0,0,IF(I22="N/A",1,IF(I22&lt;=O$13,1,IF(I22=P$13,2,IF(I22&lt;P$13,(((I22-O$13)/S$11)+1),IF(I22=Q$13,3,IF(I22&lt;Q$13,(((I22-P$13)/S$11)+2),IF(I22=R$13,4,IF(I22&lt;R$13,(((I22-Q$13)/S$11)+3),IF(I22&gt;=S$13,5,IF(I22&lt;S$13,(((I22-R$13)/S$11)+4),0)))))))))))</f>
        <v>5</v>
      </c>
      <c r="K22" s="37" t="str">
        <f t="shared" si="2"/>
        <v>ü</v>
      </c>
      <c r="L22" s="54">
        <v>2187100</v>
      </c>
      <c r="M22" s="39" t="s">
        <v>41</v>
      </c>
      <c r="AX22" s="7"/>
      <c r="AY22" s="7"/>
    </row>
    <row r="23" spans="1:51" s="6" customFormat="1" ht="23.25" customHeight="1" x14ac:dyDescent="0.2">
      <c r="A23" s="30">
        <v>18</v>
      </c>
      <c r="B23" s="57" t="s">
        <v>51</v>
      </c>
      <c r="C23" s="50"/>
      <c r="D23" s="32">
        <v>500000</v>
      </c>
      <c r="E23" s="33">
        <v>180310</v>
      </c>
      <c r="F23" s="33">
        <v>51048155</v>
      </c>
      <c r="G23" s="33">
        <f t="shared" si="0"/>
        <v>51228465</v>
      </c>
      <c r="H23" s="58"/>
      <c r="I23" s="35">
        <f t="shared" ref="I23:I32" si="4">IFERROR(ROUND(G23,2),0)</f>
        <v>51228465</v>
      </c>
      <c r="J23" s="36">
        <f t="shared" ref="J23:J32" si="5">IF(I23=0,0,IF(I23="N/A",1,IF(I23&lt;=O$13,1,IF(I23=P$13,2,IF(I23&lt;P$13,(((I23-O$13)/S$11)+1),IF(I23=Q$13,3,IF(I23&lt;Q$13,(((I23-P$13)/S$11)+2),IF(I23=R$13,4,IF(I23&lt;R$13,(((I23-Q$13)/S$11)+3),IF(I23&gt;=S$13,5,IF(I23&lt;S$13,(((I23-R$13)/S$11)+4),0)))))))))))</f>
        <v>5</v>
      </c>
      <c r="K23" s="37" t="str">
        <f t="shared" si="2"/>
        <v>ü</v>
      </c>
      <c r="L23" s="59">
        <v>50447775</v>
      </c>
      <c r="M23" s="39" t="s">
        <v>25</v>
      </c>
      <c r="AX23" s="7"/>
      <c r="AY23" s="7"/>
    </row>
    <row r="24" spans="1:51" s="6" customFormat="1" ht="23.25" customHeight="1" x14ac:dyDescent="0.2">
      <c r="A24" s="30">
        <v>19</v>
      </c>
      <c r="B24" s="57" t="s">
        <v>52</v>
      </c>
      <c r="C24" s="50"/>
      <c r="D24" s="32">
        <v>500000</v>
      </c>
      <c r="E24" s="33">
        <v>538000</v>
      </c>
      <c r="F24" s="33">
        <v>0</v>
      </c>
      <c r="G24" s="33">
        <f t="shared" si="0"/>
        <v>538000</v>
      </c>
      <c r="H24" s="58"/>
      <c r="I24" s="35">
        <f t="shared" si="4"/>
        <v>538000</v>
      </c>
      <c r="J24" s="36">
        <f t="shared" si="5"/>
        <v>5</v>
      </c>
      <c r="K24" s="37" t="str">
        <f t="shared" si="2"/>
        <v>ü</v>
      </c>
      <c r="L24" s="35">
        <v>538000</v>
      </c>
      <c r="M24" s="39" t="s">
        <v>41</v>
      </c>
      <c r="AX24" s="7"/>
      <c r="AY24" s="7"/>
    </row>
    <row r="25" spans="1:51" s="6" customFormat="1" ht="23.25" customHeight="1" x14ac:dyDescent="0.2">
      <c r="A25" s="30">
        <v>20</v>
      </c>
      <c r="B25" s="57" t="s">
        <v>53</v>
      </c>
      <c r="C25" s="50"/>
      <c r="D25" s="32">
        <v>500000</v>
      </c>
      <c r="E25" s="33">
        <v>1154555</v>
      </c>
      <c r="F25" s="33">
        <v>5777425</v>
      </c>
      <c r="G25" s="33">
        <f t="shared" si="0"/>
        <v>6931980</v>
      </c>
      <c r="H25" s="58"/>
      <c r="I25" s="35">
        <f t="shared" si="4"/>
        <v>6931980</v>
      </c>
      <c r="J25" s="36">
        <f t="shared" si="5"/>
        <v>5</v>
      </c>
      <c r="K25" s="37" t="str">
        <f t="shared" si="2"/>
        <v>ü</v>
      </c>
      <c r="L25" s="59">
        <v>5106125</v>
      </c>
      <c r="M25" s="39" t="s">
        <v>25</v>
      </c>
      <c r="AX25" s="7"/>
      <c r="AY25" s="7"/>
    </row>
    <row r="26" spans="1:51" s="6" customFormat="1" ht="23.25" customHeight="1" x14ac:dyDescent="0.2">
      <c r="A26" s="30">
        <v>21</v>
      </c>
      <c r="B26" s="49" t="s">
        <v>54</v>
      </c>
      <c r="C26" s="50"/>
      <c r="D26" s="32">
        <v>500000</v>
      </c>
      <c r="E26" s="33">
        <v>684750</v>
      </c>
      <c r="F26" s="33">
        <v>0</v>
      </c>
      <c r="G26" s="33">
        <f t="shared" si="0"/>
        <v>684750</v>
      </c>
      <c r="H26" s="58"/>
      <c r="I26" s="35">
        <f t="shared" si="4"/>
        <v>684750</v>
      </c>
      <c r="J26" s="36">
        <f t="shared" si="5"/>
        <v>5</v>
      </c>
      <c r="K26" s="37" t="str">
        <f t="shared" si="2"/>
        <v>ü</v>
      </c>
      <c r="L26" s="38">
        <v>669750</v>
      </c>
      <c r="M26" s="39" t="s">
        <v>25</v>
      </c>
      <c r="AX26" s="7"/>
      <c r="AY26" s="7"/>
    </row>
    <row r="27" spans="1:51" s="6" customFormat="1" x14ac:dyDescent="0.2">
      <c r="A27" s="30">
        <v>22</v>
      </c>
      <c r="B27" s="57" t="s">
        <v>55</v>
      </c>
      <c r="C27" s="50"/>
      <c r="D27" s="32">
        <v>500000</v>
      </c>
      <c r="E27" s="33">
        <v>7900000</v>
      </c>
      <c r="F27" s="33">
        <v>0</v>
      </c>
      <c r="G27" s="33">
        <f t="shared" si="0"/>
        <v>7900000</v>
      </c>
      <c r="H27" s="58"/>
      <c r="I27" s="35">
        <f t="shared" si="4"/>
        <v>7900000</v>
      </c>
      <c r="J27" s="36">
        <f>IF(I27=0,0,IF(I27="N/A",1,IF(I27&lt;=O$13,1,IF(I27=P$13,2,IF(I27&lt;P$13,(((I27-O$13)/S$11)+1),IF(I27=Q$13,3,IF(I27&lt;Q$13,(((I27-P$13)/S$11)+2),IF(I27=R$13,4,IF(I27&lt;R$13,(((I27-Q$13)/S$11)+3),IF(I27&gt;=S$13,5,IF(I27&lt;S$13,(((I27-R$13)/S$11)+4),0)))))))))))</f>
        <v>5</v>
      </c>
      <c r="K27" s="37" t="str">
        <f t="shared" si="2"/>
        <v>ü</v>
      </c>
      <c r="L27" s="59">
        <v>6094500</v>
      </c>
      <c r="M27" s="39" t="s">
        <v>25</v>
      </c>
      <c r="AX27" s="7"/>
      <c r="AY27" s="7"/>
    </row>
    <row r="28" spans="1:51" s="6" customFormat="1" ht="23.25" customHeight="1" x14ac:dyDescent="0.2">
      <c r="A28" s="30">
        <v>23</v>
      </c>
      <c r="B28" s="55" t="s">
        <v>56</v>
      </c>
      <c r="C28" s="56"/>
      <c r="D28" s="32">
        <v>500000</v>
      </c>
      <c r="E28" s="60">
        <v>182033100</v>
      </c>
      <c r="F28" s="33">
        <v>0</v>
      </c>
      <c r="G28" s="33">
        <f t="shared" si="0"/>
        <v>182033100</v>
      </c>
      <c r="H28" s="58"/>
      <c r="I28" s="35">
        <f t="shared" si="4"/>
        <v>182033100</v>
      </c>
      <c r="J28" s="36">
        <f t="shared" si="5"/>
        <v>5</v>
      </c>
      <c r="K28" s="37" t="str">
        <f t="shared" si="2"/>
        <v>ü</v>
      </c>
      <c r="L28" s="35">
        <v>182033100</v>
      </c>
      <c r="M28" s="39" t="s">
        <v>41</v>
      </c>
      <c r="AX28" s="7"/>
      <c r="AY28" s="7"/>
    </row>
    <row r="29" spans="1:51" s="6" customFormat="1" ht="23.25" customHeight="1" x14ac:dyDescent="0.2">
      <c r="A29" s="30">
        <v>24</v>
      </c>
      <c r="B29" s="55" t="s">
        <v>57</v>
      </c>
      <c r="C29" s="56"/>
      <c r="D29" s="32">
        <v>500000</v>
      </c>
      <c r="E29" s="33">
        <v>1532700</v>
      </c>
      <c r="F29" s="33">
        <v>16034677.1</v>
      </c>
      <c r="G29" s="33">
        <f t="shared" si="0"/>
        <v>17567377.100000001</v>
      </c>
      <c r="H29" s="58"/>
      <c r="I29" s="35">
        <f t="shared" si="4"/>
        <v>17567377.100000001</v>
      </c>
      <c r="J29" s="36">
        <f>IF(I29=0,0,IF(I29="N/A",1,IF(I29&lt;=O$13,1,IF(I29=P$13,2,IF(I29&lt;P$13,(((I29-O$13)/S$11)+1),IF(I29=Q$13,3,IF(I29&lt;Q$13,(((I29-P$13)/S$11)+2),IF(I29=R$13,4,IF(I29&lt;R$13,(((I29-Q$13)/S$11)+3),IF(I29&gt;=S$13,5,IF(I29&lt;S$13,(((I29-R$13)/S$11)+4),0)))))))))))</f>
        <v>5</v>
      </c>
      <c r="K29" s="37" t="str">
        <f t="shared" si="2"/>
        <v>ü</v>
      </c>
      <c r="L29" s="61">
        <v>17185177.100000001</v>
      </c>
      <c r="M29" s="39" t="s">
        <v>41</v>
      </c>
      <c r="AX29" s="7"/>
      <c r="AY29" s="7"/>
    </row>
    <row r="30" spans="1:51" s="6" customFormat="1" ht="23.25" customHeight="1" x14ac:dyDescent="0.2">
      <c r="A30" s="30">
        <v>25</v>
      </c>
      <c r="B30" s="55" t="s">
        <v>58</v>
      </c>
      <c r="C30" s="56"/>
      <c r="D30" s="32">
        <v>500000</v>
      </c>
      <c r="E30" s="33">
        <v>515000</v>
      </c>
      <c r="F30" s="33">
        <v>0</v>
      </c>
      <c r="G30" s="33">
        <f t="shared" si="0"/>
        <v>515000</v>
      </c>
      <c r="H30" s="58"/>
      <c r="I30" s="35">
        <f t="shared" si="4"/>
        <v>515000</v>
      </c>
      <c r="J30" s="36">
        <f t="shared" si="5"/>
        <v>5</v>
      </c>
      <c r="K30" s="37" t="str">
        <f t="shared" si="2"/>
        <v>ü</v>
      </c>
      <c r="L30" s="35">
        <v>515000</v>
      </c>
      <c r="M30" s="39" t="s">
        <v>41</v>
      </c>
      <c r="AX30" s="7"/>
      <c r="AY30" s="7"/>
    </row>
    <row r="31" spans="1:51" s="6" customFormat="1" ht="23.25" customHeight="1" x14ac:dyDescent="0.2">
      <c r="A31" s="30">
        <v>26</v>
      </c>
      <c r="B31" s="55" t="s">
        <v>59</v>
      </c>
      <c r="C31" s="56"/>
      <c r="D31" s="32">
        <v>500000</v>
      </c>
      <c r="E31" s="33">
        <v>0</v>
      </c>
      <c r="F31" s="33">
        <v>537000</v>
      </c>
      <c r="G31" s="33">
        <f t="shared" ref="G31" si="6">SUM(E31:F31)</f>
        <v>537000</v>
      </c>
      <c r="H31" s="58"/>
      <c r="I31" s="35">
        <f t="shared" si="4"/>
        <v>537000</v>
      </c>
      <c r="J31" s="36">
        <f>IF(I31=0,0,IF(I31="N/A",1,IF(I31&lt;=O$13,1,IF(I31=P$13,2,IF(I31&lt;P$13,(((I31-O$13)/S$11)+1),IF(I31=Q$13,3,IF(I31&lt;Q$13,(((I31-P$13)/S$11)+2),IF(I31=R$13,4,IF(I31&lt;R$13,(((I31-Q$13)/S$11)+3),IF(I31&gt;=S$13,5,IF(I31&lt;S$13,(((I31-R$13)/S$11)+4),0)))))))))))</f>
        <v>5</v>
      </c>
      <c r="K31" s="37" t="str">
        <f t="shared" si="2"/>
        <v>ü</v>
      </c>
      <c r="L31" s="35">
        <v>537000</v>
      </c>
      <c r="M31" s="39" t="s">
        <v>41</v>
      </c>
      <c r="AX31" s="7"/>
      <c r="AY31" s="7"/>
    </row>
    <row r="32" spans="1:51" s="6" customFormat="1" x14ac:dyDescent="0.2">
      <c r="A32" s="30">
        <v>27</v>
      </c>
      <c r="B32" s="55" t="s">
        <v>60</v>
      </c>
      <c r="C32" s="56"/>
      <c r="D32" s="32">
        <v>500000</v>
      </c>
      <c r="E32" s="33">
        <v>503500</v>
      </c>
      <c r="F32" s="33">
        <v>0</v>
      </c>
      <c r="G32" s="33">
        <f t="shared" si="0"/>
        <v>503500</v>
      </c>
      <c r="H32" s="58"/>
      <c r="I32" s="35">
        <f t="shared" si="4"/>
        <v>503500</v>
      </c>
      <c r="J32" s="36">
        <f t="shared" si="5"/>
        <v>5</v>
      </c>
      <c r="K32" s="37" t="str">
        <f t="shared" si="2"/>
        <v>ü</v>
      </c>
      <c r="L32" s="48">
        <v>503500</v>
      </c>
      <c r="M32" s="39" t="s">
        <v>41</v>
      </c>
      <c r="AX32" s="7"/>
      <c r="AY32" s="7"/>
    </row>
    <row r="33" spans="1:51" s="6" customFormat="1" ht="25.5" customHeight="1" x14ac:dyDescent="0.2">
      <c r="A33" s="62" t="s">
        <v>61</v>
      </c>
      <c r="B33" s="63"/>
      <c r="C33" s="64"/>
      <c r="D33" s="65">
        <v>650000</v>
      </c>
      <c r="E33" s="66">
        <f>SUM(E6:E32)</f>
        <v>256498234</v>
      </c>
      <c r="F33" s="66">
        <f>SUM(F6:F32)</f>
        <v>273358407.77999997</v>
      </c>
      <c r="G33" s="66">
        <f>SUM(E33:F33)</f>
        <v>529856641.77999997</v>
      </c>
      <c r="H33" s="67">
        <f>SUM(H6:H21)</f>
        <v>893</v>
      </c>
      <c r="I33" s="68">
        <f>IFERROR(ROUND((G33/H33),2),0)</f>
        <v>593344.5</v>
      </c>
      <c r="J33" s="69">
        <f>IF(I33=0,0,IF(I33="N/A",1,IF(I33&lt;=O$18,1,IF(I33=P$18,2,IF(I33&lt;P$18,(((I33-O$18)/S$16)+1),IF(I33=Q$18,3,IF(I33&lt;Q$18,(((I33-P$18)/S$16)+2),IF(I33=R$18,4,IF(I33&lt;R$18,(((I33-Q$18)/S$16)+3),IF(I33&gt;=S$18,5,IF(I33&lt;S$18,(((I33-R$18)/S$16)+4),0)))))))))))</f>
        <v>4.4334449999999999</v>
      </c>
      <c r="K33" s="70" t="str">
        <f t="shared" si="2"/>
        <v>û</v>
      </c>
      <c r="L33" s="71"/>
      <c r="M33" s="71"/>
      <c r="AX33" s="7"/>
      <c r="AY33" s="7"/>
    </row>
    <row r="34" spans="1:51" s="6" customFormat="1" x14ac:dyDescent="0.2"/>
    <row r="35" spans="1:51" s="6" customFormat="1" ht="27.75" x14ac:dyDescent="0.2">
      <c r="A35" s="72" t="s">
        <v>62</v>
      </c>
      <c r="B35" s="73"/>
      <c r="C35" s="74" t="s">
        <v>63</v>
      </c>
      <c r="D35" s="75"/>
      <c r="E35" s="75"/>
      <c r="F35" s="75"/>
      <c r="G35" s="75"/>
      <c r="H35" s="76"/>
      <c r="I35" s="77" t="s">
        <v>2</v>
      </c>
      <c r="J35" s="77" t="s">
        <v>64</v>
      </c>
      <c r="K35" s="77" t="s">
        <v>17</v>
      </c>
      <c r="L35" s="78" t="s">
        <v>18</v>
      </c>
      <c r="M35" s="79" t="s">
        <v>19</v>
      </c>
    </row>
    <row r="36" spans="1:51" s="6" customFormat="1" ht="27.75" x14ac:dyDescent="0.2">
      <c r="A36" s="72"/>
      <c r="B36" s="73"/>
      <c r="C36" s="80"/>
      <c r="D36" s="81"/>
      <c r="E36" s="81"/>
      <c r="F36" s="81"/>
      <c r="G36" s="81"/>
      <c r="H36" s="82"/>
      <c r="I36" s="83">
        <v>5</v>
      </c>
      <c r="J36" s="84">
        <v>5</v>
      </c>
      <c r="K36" s="37" t="str">
        <f>IF(J36=5,"ü","û")</f>
        <v>ü</v>
      </c>
      <c r="L36" s="85">
        <v>5</v>
      </c>
      <c r="M36" s="86" t="s">
        <v>41</v>
      </c>
    </row>
    <row r="37" spans="1:51" s="6" customFormat="1" x14ac:dyDescent="0.2"/>
    <row r="38" spans="1:51" s="6" customFormat="1" x14ac:dyDescent="0.2"/>
    <row r="39" spans="1:51" s="6" customFormat="1" x14ac:dyDescent="0.2"/>
    <row r="40" spans="1:51" s="6" customFormat="1" x14ac:dyDescent="0.2"/>
    <row r="41" spans="1:51" s="6" customFormat="1" x14ac:dyDescent="0.2"/>
    <row r="42" spans="1:51" s="6" customFormat="1" x14ac:dyDescent="0.2"/>
    <row r="43" spans="1:51" s="6" customFormat="1" x14ac:dyDescent="0.2"/>
    <row r="44" spans="1:51" s="6" customFormat="1" x14ac:dyDescent="0.2"/>
    <row r="45" spans="1:51" s="6" customFormat="1" x14ac:dyDescent="0.2"/>
    <row r="46" spans="1:51" s="6" customFormat="1" x14ac:dyDescent="0.2"/>
    <row r="47" spans="1:51" s="6" customFormat="1" x14ac:dyDescent="0.2"/>
    <row r="48" spans="1:51" s="6" customFormat="1" x14ac:dyDescent="0.2"/>
    <row r="49" spans="1:9" s="6" customFormat="1" x14ac:dyDescent="0.2"/>
    <row r="50" spans="1:9" s="6" customFormat="1" x14ac:dyDescent="0.2">
      <c r="A50" s="6" t="str">
        <f t="shared" ref="A50:I65" si="7">A4</f>
        <v>ลำดับ</v>
      </c>
      <c r="B50" s="6" t="str">
        <f t="shared" si="7"/>
        <v>หน่วยงาน</v>
      </c>
      <c r="C50" s="6">
        <f t="shared" si="7"/>
        <v>0</v>
      </c>
      <c r="D50" s="6" t="str">
        <f t="shared" si="7"/>
        <v>เป้าหมาย</v>
      </c>
      <c r="E50" s="6" t="str">
        <f t="shared" si="7"/>
        <v>งบรายได้จากโครงการจัดหารายได้</v>
      </c>
      <c r="F50" s="6">
        <f t="shared" si="7"/>
        <v>0</v>
      </c>
      <c r="G50" s="6">
        <f t="shared" si="7"/>
        <v>0</v>
      </c>
      <c r="H50" s="6" t="str">
        <f t="shared" si="7"/>
        <v>จำนวนอาจารย์ประจำทั้งหมด (เฉพาะที่ปฏิบัติงานจริง)</v>
      </c>
      <c r="I50" s="6" t="str">
        <f t="shared" si="7"/>
        <v>เฉลี่ยต่อคน / บาท</v>
      </c>
    </row>
    <row r="51" spans="1:9" s="6" customFormat="1" x14ac:dyDescent="0.2">
      <c r="A51" s="6">
        <f t="shared" si="7"/>
        <v>0</v>
      </c>
      <c r="B51" s="6">
        <f t="shared" si="7"/>
        <v>0</v>
      </c>
      <c r="C51" s="6" t="s">
        <v>11</v>
      </c>
      <c r="D51" s="6">
        <f t="shared" si="7"/>
        <v>0</v>
      </c>
      <c r="E51" s="6" t="str">
        <f t="shared" si="7"/>
        <v>ด้านการบริการวิชาการ</v>
      </c>
      <c r="F51" s="6" t="str">
        <f t="shared" si="7"/>
        <v>ด้านวิจัย</v>
      </c>
      <c r="G51" s="6" t="s">
        <v>13</v>
      </c>
      <c r="H51" s="6" t="s">
        <v>65</v>
      </c>
      <c r="I51" s="6" t="s">
        <v>66</v>
      </c>
    </row>
    <row r="52" spans="1:9" s="6" customFormat="1" x14ac:dyDescent="0.2">
      <c r="A52" s="6">
        <f t="shared" si="7"/>
        <v>1</v>
      </c>
      <c r="B52" s="6" t="str">
        <f t="shared" si="7"/>
        <v>1) คณะครุศาสตร์</v>
      </c>
      <c r="C52" s="6" t="s">
        <v>67</v>
      </c>
      <c r="D52" s="6">
        <f t="shared" si="7"/>
        <v>25000</v>
      </c>
      <c r="E52" s="6">
        <f t="shared" si="7"/>
        <v>98000</v>
      </c>
      <c r="F52" s="6">
        <f t="shared" si="7"/>
        <v>1925000</v>
      </c>
      <c r="G52" s="6">
        <f t="shared" si="7"/>
        <v>2023000</v>
      </c>
      <c r="H52" s="6">
        <f t="shared" si="7"/>
        <v>55</v>
      </c>
      <c r="I52" s="6">
        <f t="shared" si="7"/>
        <v>36781.82</v>
      </c>
    </row>
    <row r="53" spans="1:9" s="6" customFormat="1" x14ac:dyDescent="0.2">
      <c r="A53" s="6">
        <f t="shared" si="7"/>
        <v>2</v>
      </c>
      <c r="B53" s="6" t="str">
        <f t="shared" si="7"/>
        <v>2) คณะวิทยาศาสตร์และเทคโนโลยี</v>
      </c>
      <c r="C53" s="6" t="s">
        <v>68</v>
      </c>
      <c r="D53" s="6">
        <f t="shared" si="7"/>
        <v>25000</v>
      </c>
      <c r="E53" s="6">
        <f t="shared" si="7"/>
        <v>865053</v>
      </c>
      <c r="F53" s="6">
        <f t="shared" si="7"/>
        <v>19733646.75</v>
      </c>
      <c r="G53" s="6">
        <f t="shared" si="7"/>
        <v>20598699.75</v>
      </c>
      <c r="H53" s="6">
        <f t="shared" si="7"/>
        <v>105</v>
      </c>
      <c r="I53" s="6">
        <f t="shared" si="7"/>
        <v>196178.09</v>
      </c>
    </row>
    <row r="54" spans="1:9" s="6" customFormat="1" x14ac:dyDescent="0.2">
      <c r="A54" s="6">
        <f t="shared" si="7"/>
        <v>3</v>
      </c>
      <c r="B54" s="6" t="str">
        <f t="shared" si="7"/>
        <v>3) คณะมนุษยศาสตร์และสังคมศาสตร์</v>
      </c>
      <c r="C54" s="6" t="s">
        <v>69</v>
      </c>
      <c r="D54" s="6">
        <f t="shared" si="7"/>
        <v>25000</v>
      </c>
      <c r="E54" s="6">
        <f t="shared" si="7"/>
        <v>1121000</v>
      </c>
      <c r="F54" s="6">
        <f t="shared" si="7"/>
        <v>22487340</v>
      </c>
      <c r="G54" s="6">
        <f t="shared" si="7"/>
        <v>23608340</v>
      </c>
      <c r="H54" s="6">
        <f t="shared" si="7"/>
        <v>51</v>
      </c>
      <c r="I54" s="6">
        <f t="shared" si="7"/>
        <v>462908.63</v>
      </c>
    </row>
    <row r="55" spans="1:9" s="6" customFormat="1" x14ac:dyDescent="0.2">
      <c r="A55" s="6">
        <f t="shared" si="7"/>
        <v>4</v>
      </c>
      <c r="B55" s="6" t="str">
        <f t="shared" si="7"/>
        <v>4) คณะวิทยาการจัดการ</v>
      </c>
      <c r="C55" s="6" t="s">
        <v>70</v>
      </c>
      <c r="D55" s="6">
        <f t="shared" si="7"/>
        <v>25000</v>
      </c>
      <c r="E55" s="6">
        <f t="shared" si="7"/>
        <v>0</v>
      </c>
      <c r="F55" s="6">
        <f t="shared" si="7"/>
        <v>3074561</v>
      </c>
      <c r="G55" s="6">
        <f t="shared" si="7"/>
        <v>3074561</v>
      </c>
      <c r="H55" s="6">
        <f t="shared" si="7"/>
        <v>55</v>
      </c>
      <c r="I55" s="6">
        <f t="shared" si="7"/>
        <v>55901.11</v>
      </c>
    </row>
    <row r="56" spans="1:9" s="6" customFormat="1" x14ac:dyDescent="0.2">
      <c r="A56" s="6">
        <f t="shared" si="7"/>
        <v>5</v>
      </c>
      <c r="B56" s="6" t="str">
        <f t="shared" si="7"/>
        <v>5) คณะเทคโนโลยีอุตสาหกรรม</v>
      </c>
      <c r="C56" s="6" t="s">
        <v>71</v>
      </c>
      <c r="D56" s="6">
        <f t="shared" si="7"/>
        <v>25000</v>
      </c>
      <c r="E56" s="6">
        <f t="shared" si="7"/>
        <v>4504100</v>
      </c>
      <c r="F56" s="6">
        <f t="shared" si="7"/>
        <v>6570958.2000000002</v>
      </c>
      <c r="G56" s="6">
        <f t="shared" si="7"/>
        <v>11075058.199999999</v>
      </c>
      <c r="H56" s="6">
        <f t="shared" si="7"/>
        <v>52</v>
      </c>
      <c r="I56" s="6">
        <f t="shared" si="7"/>
        <v>212981.89</v>
      </c>
    </row>
    <row r="57" spans="1:9" s="6" customFormat="1" x14ac:dyDescent="0.2">
      <c r="A57" s="6">
        <f t="shared" si="7"/>
        <v>6</v>
      </c>
      <c r="B57" s="6" t="str">
        <f t="shared" si="7"/>
        <v>6) คณะศิลปกรรมศาสตร์</v>
      </c>
      <c r="C57" s="6" t="s">
        <v>72</v>
      </c>
      <c r="D57" s="6">
        <f t="shared" si="7"/>
        <v>25000</v>
      </c>
      <c r="E57" s="6">
        <f t="shared" si="7"/>
        <v>2660140</v>
      </c>
      <c r="F57" s="6">
        <f t="shared" si="7"/>
        <v>0</v>
      </c>
      <c r="G57" s="6">
        <f t="shared" si="7"/>
        <v>2660140</v>
      </c>
      <c r="H57" s="6">
        <f t="shared" si="7"/>
        <v>51</v>
      </c>
      <c r="I57" s="6">
        <f t="shared" si="7"/>
        <v>52159.61</v>
      </c>
    </row>
    <row r="58" spans="1:9" s="6" customFormat="1" x14ac:dyDescent="0.2">
      <c r="A58" s="6">
        <f t="shared" si="7"/>
        <v>7</v>
      </c>
      <c r="B58" s="6" t="str">
        <f t="shared" si="7"/>
        <v>7)  บัณฑิตวิทยาลัย</v>
      </c>
      <c r="C58" s="6" t="s">
        <v>73</v>
      </c>
      <c r="D58" s="6">
        <f t="shared" si="7"/>
        <v>25000</v>
      </c>
      <c r="E58" s="6">
        <f t="shared" si="7"/>
        <v>2260200</v>
      </c>
      <c r="F58" s="6">
        <f t="shared" si="7"/>
        <v>33931085.030000001</v>
      </c>
      <c r="G58" s="6">
        <f t="shared" si="7"/>
        <v>36191285.030000001</v>
      </c>
      <c r="H58" s="6">
        <f t="shared" si="7"/>
        <v>77</v>
      </c>
      <c r="I58" s="6">
        <f t="shared" si="7"/>
        <v>470016.69</v>
      </c>
    </row>
    <row r="59" spans="1:9" s="6" customFormat="1" x14ac:dyDescent="0.2">
      <c r="A59" s="6">
        <f t="shared" si="7"/>
        <v>8</v>
      </c>
      <c r="B59" s="6" t="str">
        <f t="shared" si="7"/>
        <v>8)  วิทยาลัยนวัตกรรมและการจัดการ</v>
      </c>
      <c r="C59" s="6" t="s">
        <v>74</v>
      </c>
      <c r="D59" s="6">
        <f t="shared" si="7"/>
        <v>25000</v>
      </c>
      <c r="E59" s="6">
        <f t="shared" si="7"/>
        <v>1095800</v>
      </c>
      <c r="F59" s="6">
        <f t="shared" si="7"/>
        <v>35120142.869999997</v>
      </c>
      <c r="G59" s="6">
        <f t="shared" si="7"/>
        <v>36215942.869999997</v>
      </c>
      <c r="H59" s="6">
        <f t="shared" si="7"/>
        <v>100</v>
      </c>
      <c r="I59" s="6">
        <f t="shared" si="7"/>
        <v>362159.43</v>
      </c>
    </row>
    <row r="60" spans="1:9" s="6" customFormat="1" x14ac:dyDescent="0.2">
      <c r="A60" s="6">
        <f t="shared" si="7"/>
        <v>9</v>
      </c>
      <c r="B60" s="6" t="str">
        <f t="shared" si="7"/>
        <v>9) วิทยาลัยพยาบาลและสุขภาพ</v>
      </c>
      <c r="C60" s="6" t="s">
        <v>75</v>
      </c>
      <c r="D60" s="6">
        <f t="shared" si="7"/>
        <v>25000</v>
      </c>
      <c r="E60" s="6">
        <f t="shared" si="7"/>
        <v>3600000</v>
      </c>
      <c r="F60" s="6">
        <f t="shared" si="7"/>
        <v>714000</v>
      </c>
      <c r="G60" s="6">
        <f t="shared" si="7"/>
        <v>4314000</v>
      </c>
      <c r="H60" s="6">
        <f t="shared" si="7"/>
        <v>43</v>
      </c>
      <c r="I60" s="6">
        <f t="shared" si="7"/>
        <v>100325.58</v>
      </c>
    </row>
    <row r="61" spans="1:9" s="6" customFormat="1" x14ac:dyDescent="0.2">
      <c r="A61" s="6">
        <f t="shared" si="7"/>
        <v>10</v>
      </c>
      <c r="B61" s="6" t="str">
        <f t="shared" si="7"/>
        <v>10) วิทยาลัยสหเวชศาสตร์</v>
      </c>
      <c r="C61" s="6" t="s">
        <v>76</v>
      </c>
      <c r="D61" s="6">
        <f t="shared" si="7"/>
        <v>25000</v>
      </c>
      <c r="E61" s="6">
        <f t="shared" si="7"/>
        <v>840000</v>
      </c>
      <c r="F61" s="6">
        <f t="shared" si="7"/>
        <v>31471697</v>
      </c>
      <c r="G61" s="6">
        <f t="shared" si="7"/>
        <v>32311697</v>
      </c>
      <c r="H61" s="6">
        <f t="shared" si="7"/>
        <v>58</v>
      </c>
      <c r="I61" s="6">
        <f t="shared" si="7"/>
        <v>557098.22</v>
      </c>
    </row>
    <row r="62" spans="1:9" s="6" customFormat="1" x14ac:dyDescent="0.2">
      <c r="A62" s="6">
        <f t="shared" si="7"/>
        <v>11</v>
      </c>
      <c r="B62" s="6" t="str">
        <f t="shared" si="7"/>
        <v xml:space="preserve">11) วิทยาลัยโลจิสติกส์และซัพพลายเชน </v>
      </c>
      <c r="C62" s="6" t="s">
        <v>77</v>
      </c>
      <c r="D62" s="6">
        <f t="shared" si="7"/>
        <v>25000</v>
      </c>
      <c r="E62" s="6">
        <f t="shared" si="7"/>
        <v>39816000</v>
      </c>
      <c r="F62" s="6">
        <f t="shared" si="7"/>
        <v>12581620</v>
      </c>
      <c r="G62" s="6">
        <f t="shared" si="7"/>
        <v>52397620</v>
      </c>
      <c r="H62" s="6">
        <f t="shared" si="7"/>
        <v>47</v>
      </c>
      <c r="I62" s="6">
        <f t="shared" si="7"/>
        <v>1114842.98</v>
      </c>
    </row>
    <row r="63" spans="1:9" s="6" customFormat="1" x14ac:dyDescent="0.2">
      <c r="A63" s="6">
        <f t="shared" si="7"/>
        <v>12</v>
      </c>
      <c r="B63" s="6" t="str">
        <f t="shared" si="7"/>
        <v>12) วิทยาลัยสถาปัตยกรรมศาสตร์</v>
      </c>
      <c r="C63" s="6" t="s">
        <v>78</v>
      </c>
      <c r="D63" s="6">
        <f t="shared" si="7"/>
        <v>25000</v>
      </c>
      <c r="E63" s="6">
        <f t="shared" si="7"/>
        <v>128000</v>
      </c>
      <c r="F63" s="6">
        <f t="shared" si="7"/>
        <v>5244394</v>
      </c>
      <c r="G63" s="6">
        <f t="shared" si="7"/>
        <v>5372394</v>
      </c>
      <c r="H63" s="6">
        <f t="shared" si="7"/>
        <v>11</v>
      </c>
      <c r="I63" s="6">
        <f t="shared" si="7"/>
        <v>488399.45</v>
      </c>
    </row>
    <row r="64" spans="1:9" s="6" customFormat="1" x14ac:dyDescent="0.2">
      <c r="A64" s="6">
        <f t="shared" si="7"/>
        <v>13</v>
      </c>
      <c r="B64" s="6" t="str">
        <f t="shared" si="7"/>
        <v>13) วิทยาลัยการเมืองและการปกครอง</v>
      </c>
      <c r="C64" s="6" t="s">
        <v>79</v>
      </c>
      <c r="D64" s="6">
        <f t="shared" si="7"/>
        <v>25000</v>
      </c>
      <c r="E64" s="6">
        <f t="shared" si="7"/>
        <v>1276550</v>
      </c>
      <c r="F64" s="6">
        <f t="shared" si="7"/>
        <v>461801.23</v>
      </c>
      <c r="G64" s="6">
        <f t="shared" si="7"/>
        <v>1738351.23</v>
      </c>
      <c r="H64" s="6">
        <f t="shared" si="7"/>
        <v>65</v>
      </c>
      <c r="I64" s="6">
        <f t="shared" si="7"/>
        <v>26743.87</v>
      </c>
    </row>
    <row r="65" spans="1:9" s="6" customFormat="1" x14ac:dyDescent="0.2">
      <c r="A65" s="6">
        <f t="shared" si="7"/>
        <v>14</v>
      </c>
      <c r="B65" s="6" t="str">
        <f t="shared" si="7"/>
        <v>14) วิทยาลัยการจัดการอุตสาหกรรมบริการ</v>
      </c>
      <c r="C65" s="6" t="s">
        <v>80</v>
      </c>
      <c r="D65" s="6">
        <f t="shared" si="7"/>
        <v>25000</v>
      </c>
      <c r="E65" s="6">
        <f t="shared" si="7"/>
        <v>430700</v>
      </c>
      <c r="F65" s="6">
        <f t="shared" si="7"/>
        <v>19581049.600000001</v>
      </c>
      <c r="G65" s="6">
        <f t="shared" si="7"/>
        <v>20011749.600000001</v>
      </c>
      <c r="H65" s="6">
        <f t="shared" si="7"/>
        <v>58</v>
      </c>
      <c r="I65" s="6">
        <f t="shared" si="7"/>
        <v>345030.17</v>
      </c>
    </row>
    <row r="66" spans="1:9" s="6" customFormat="1" x14ac:dyDescent="0.2">
      <c r="A66" s="6">
        <f t="shared" ref="A66:I67" si="8">A20</f>
        <v>15</v>
      </c>
      <c r="B66" s="6" t="str">
        <f t="shared" si="8"/>
        <v>15) วิทยาลัยนิเทศศาสตร์</v>
      </c>
      <c r="C66" s="6" t="s">
        <v>81</v>
      </c>
      <c r="D66" s="6">
        <f t="shared" si="8"/>
        <v>25000</v>
      </c>
      <c r="E66" s="6">
        <f t="shared" si="8"/>
        <v>0</v>
      </c>
      <c r="F66" s="6">
        <f t="shared" si="8"/>
        <v>6783095</v>
      </c>
      <c r="G66" s="6">
        <f t="shared" si="8"/>
        <v>6783095</v>
      </c>
      <c r="H66" s="6">
        <f t="shared" si="8"/>
        <v>43</v>
      </c>
      <c r="I66" s="6">
        <f t="shared" si="8"/>
        <v>157746.4</v>
      </c>
    </row>
    <row r="67" spans="1:9" s="6" customFormat="1" x14ac:dyDescent="0.2">
      <c r="A67" s="6">
        <f t="shared" si="8"/>
        <v>16</v>
      </c>
      <c r="B67" s="6" t="str">
        <f t="shared" si="8"/>
        <v>16) ศูนย์การศึกษา จ. อุดรธานี</v>
      </c>
      <c r="C67" s="6" t="s">
        <v>82</v>
      </c>
      <c r="D67" s="6">
        <f t="shared" si="8"/>
        <v>25000</v>
      </c>
      <c r="E67" s="6">
        <f t="shared" si="8"/>
        <v>573676</v>
      </c>
      <c r="F67" s="6">
        <f t="shared" si="8"/>
        <v>280760</v>
      </c>
      <c r="G67" s="6">
        <f t="shared" si="8"/>
        <v>854436</v>
      </c>
      <c r="H67" s="6">
        <f t="shared" si="8"/>
        <v>22</v>
      </c>
      <c r="I67" s="6">
        <f t="shared" si="8"/>
        <v>38838</v>
      </c>
    </row>
    <row r="68" spans="1:9" s="6" customFormat="1" x14ac:dyDescent="0.2">
      <c r="C68" s="6" t="s">
        <v>43</v>
      </c>
      <c r="D68" s="87">
        <f t="shared" ref="D68:H68" si="9">D33</f>
        <v>650000</v>
      </c>
      <c r="E68" s="87">
        <f t="shared" si="9"/>
        <v>256498234</v>
      </c>
      <c r="F68" s="87">
        <f t="shared" si="9"/>
        <v>273358407.77999997</v>
      </c>
      <c r="G68" s="87">
        <f t="shared" si="9"/>
        <v>529856641.77999997</v>
      </c>
      <c r="H68" s="87">
        <f t="shared" si="9"/>
        <v>893</v>
      </c>
      <c r="I68" s="87">
        <f>I33</f>
        <v>593344.5</v>
      </c>
    </row>
    <row r="69" spans="1:9" s="6" customFormat="1" x14ac:dyDescent="0.2"/>
    <row r="70" spans="1:9" s="6" customFormat="1" x14ac:dyDescent="0.2"/>
    <row r="71" spans="1:9" s="6" customFormat="1" x14ac:dyDescent="0.2">
      <c r="C71" s="6" t="s">
        <v>11</v>
      </c>
      <c r="G71" s="6" t="s">
        <v>13</v>
      </c>
    </row>
    <row r="72" spans="1:9" s="6" customFormat="1" x14ac:dyDescent="0.2">
      <c r="B72" s="6" t="str">
        <f t="shared" ref="B72:I82" si="10">B22</f>
        <v>17) สำนักงานอธิการบดี</v>
      </c>
      <c r="C72" s="6" t="s">
        <v>83</v>
      </c>
      <c r="D72" s="6">
        <f t="shared" si="10"/>
        <v>500000</v>
      </c>
      <c r="E72" s="6">
        <f t="shared" si="10"/>
        <v>2187100</v>
      </c>
      <c r="F72" s="6">
        <f t="shared" si="10"/>
        <v>0</v>
      </c>
      <c r="G72" s="6">
        <f t="shared" si="10"/>
        <v>2187100</v>
      </c>
      <c r="H72" s="6">
        <f t="shared" si="10"/>
        <v>0</v>
      </c>
      <c r="I72" s="6">
        <f t="shared" si="10"/>
        <v>2187100</v>
      </c>
    </row>
    <row r="73" spans="1:9" s="6" customFormat="1" x14ac:dyDescent="0.2">
      <c r="B73" s="6" t="str">
        <f t="shared" si="10"/>
        <v>18) สำนักวิทยบริการและเทคโนโลยีฯ</v>
      </c>
      <c r="C73" s="6" t="s">
        <v>84</v>
      </c>
      <c r="D73" s="6">
        <f t="shared" si="10"/>
        <v>500000</v>
      </c>
      <c r="E73" s="6">
        <f t="shared" si="10"/>
        <v>180310</v>
      </c>
      <c r="F73" s="6">
        <f t="shared" si="10"/>
        <v>51048155</v>
      </c>
      <c r="G73" s="6">
        <f t="shared" si="10"/>
        <v>51228465</v>
      </c>
      <c r="H73" s="6">
        <f t="shared" si="10"/>
        <v>0</v>
      </c>
      <c r="I73" s="6">
        <f t="shared" si="10"/>
        <v>51228465</v>
      </c>
    </row>
    <row r="74" spans="1:9" s="6" customFormat="1" x14ac:dyDescent="0.2">
      <c r="B74" s="6" t="str">
        <f t="shared" si="10"/>
        <v>19) สำนักศิลปะและวัฒนธรรม</v>
      </c>
      <c r="C74" s="6" t="s">
        <v>85</v>
      </c>
      <c r="D74" s="6">
        <f t="shared" si="10"/>
        <v>500000</v>
      </c>
      <c r="E74" s="6">
        <f t="shared" si="10"/>
        <v>538000</v>
      </c>
      <c r="F74" s="6">
        <f t="shared" si="10"/>
        <v>0</v>
      </c>
      <c r="G74" s="6">
        <f t="shared" si="10"/>
        <v>538000</v>
      </c>
      <c r="H74" s="6">
        <f t="shared" si="10"/>
        <v>0</v>
      </c>
      <c r="I74" s="6">
        <f t="shared" si="10"/>
        <v>538000</v>
      </c>
    </row>
    <row r="75" spans="1:9" s="6" customFormat="1" x14ac:dyDescent="0.2">
      <c r="B75" s="6" t="str">
        <f t="shared" si="10"/>
        <v>20) สถาบันวิจัยและพัฒนา</v>
      </c>
      <c r="C75" s="6" t="s">
        <v>86</v>
      </c>
      <c r="D75" s="6">
        <f t="shared" si="10"/>
        <v>500000</v>
      </c>
      <c r="E75" s="6">
        <f t="shared" si="10"/>
        <v>1154555</v>
      </c>
      <c r="F75" s="6">
        <f t="shared" si="10"/>
        <v>5777425</v>
      </c>
      <c r="G75" s="6">
        <f t="shared" si="10"/>
        <v>6931980</v>
      </c>
      <c r="H75" s="6">
        <f t="shared" si="10"/>
        <v>0</v>
      </c>
      <c r="I75" s="6">
        <f t="shared" si="10"/>
        <v>6931980</v>
      </c>
    </row>
    <row r="76" spans="1:9" s="6" customFormat="1" x14ac:dyDescent="0.2">
      <c r="B76" s="6" t="str">
        <f t="shared" si="10"/>
        <v>21) สำนักวิชาการศึกษาทั่วไปฯ</v>
      </c>
      <c r="C76" s="6" t="s">
        <v>87</v>
      </c>
      <c r="D76" s="6">
        <f t="shared" si="10"/>
        <v>500000</v>
      </c>
      <c r="E76" s="6">
        <f t="shared" si="10"/>
        <v>684750</v>
      </c>
      <c r="F76" s="6">
        <f t="shared" si="10"/>
        <v>0</v>
      </c>
      <c r="G76" s="6">
        <f t="shared" si="10"/>
        <v>684750</v>
      </c>
      <c r="H76" s="6">
        <f t="shared" si="10"/>
        <v>0</v>
      </c>
      <c r="I76" s="6">
        <f t="shared" si="10"/>
        <v>684750</v>
      </c>
    </row>
    <row r="77" spans="1:9" s="6" customFormat="1" x14ac:dyDescent="0.2">
      <c r="B77" s="6" t="str">
        <f t="shared" si="10"/>
        <v>22) สสสร.</v>
      </c>
      <c r="C77" s="6" t="s">
        <v>88</v>
      </c>
      <c r="D77" s="6">
        <f t="shared" si="10"/>
        <v>500000</v>
      </c>
      <c r="E77" s="6">
        <f t="shared" si="10"/>
        <v>7900000</v>
      </c>
      <c r="F77" s="6">
        <f t="shared" si="10"/>
        <v>0</v>
      </c>
      <c r="G77" s="6">
        <f t="shared" si="10"/>
        <v>7900000</v>
      </c>
      <c r="H77" s="6">
        <f t="shared" si="10"/>
        <v>0</v>
      </c>
      <c r="I77" s="6">
        <f t="shared" si="10"/>
        <v>7900000</v>
      </c>
    </row>
    <row r="78" spans="1:9" s="6" customFormat="1" x14ac:dyDescent="0.2">
      <c r="B78" s="6" t="str">
        <f t="shared" si="10"/>
        <v>24) สำนักทรัพย์สินและรายได้</v>
      </c>
      <c r="C78" s="6" t="s">
        <v>89</v>
      </c>
      <c r="D78" s="6">
        <f t="shared" si="10"/>
        <v>500000</v>
      </c>
      <c r="E78" s="6">
        <f t="shared" si="10"/>
        <v>182033100</v>
      </c>
      <c r="F78" s="6">
        <f t="shared" si="10"/>
        <v>0</v>
      </c>
      <c r="G78" s="6">
        <f t="shared" si="10"/>
        <v>182033100</v>
      </c>
      <c r="H78" s="6">
        <f t="shared" si="10"/>
        <v>0</v>
      </c>
      <c r="I78" s="6">
        <f t="shared" si="10"/>
        <v>182033100</v>
      </c>
    </row>
    <row r="79" spans="1:9" s="6" customFormat="1" x14ac:dyDescent="0.2">
      <c r="B79" s="6" t="str">
        <f t="shared" si="10"/>
        <v>26) วิทยาเขตนครปฐม</v>
      </c>
      <c r="C79" s="6" t="s">
        <v>90</v>
      </c>
      <c r="D79" s="6">
        <f t="shared" si="10"/>
        <v>500000</v>
      </c>
      <c r="E79" s="6">
        <f t="shared" si="10"/>
        <v>1532700</v>
      </c>
      <c r="F79" s="6">
        <f t="shared" si="10"/>
        <v>16034677.1</v>
      </c>
      <c r="G79" s="6">
        <f t="shared" si="10"/>
        <v>17567377.100000001</v>
      </c>
      <c r="H79" s="6">
        <f t="shared" si="10"/>
        <v>0</v>
      </c>
      <c r="I79" s="6">
        <f t="shared" si="10"/>
        <v>17567377.100000001</v>
      </c>
    </row>
    <row r="80" spans="1:9" s="6" customFormat="1" x14ac:dyDescent="0.2">
      <c r="B80" s="6" t="str">
        <f>B30</f>
        <v>27) วิทยาเขตสมุทรสงคราม</v>
      </c>
      <c r="C80" s="6" t="s">
        <v>91</v>
      </c>
      <c r="D80" s="6">
        <f t="shared" si="10"/>
        <v>500000</v>
      </c>
      <c r="E80" s="6">
        <f t="shared" si="10"/>
        <v>515000</v>
      </c>
      <c r="F80" s="6">
        <f t="shared" si="10"/>
        <v>0</v>
      </c>
      <c r="G80" s="6">
        <f t="shared" si="10"/>
        <v>515000</v>
      </c>
      <c r="H80" s="6">
        <f t="shared" si="10"/>
        <v>0</v>
      </c>
      <c r="I80" s="6">
        <f t="shared" si="10"/>
        <v>515000</v>
      </c>
    </row>
    <row r="81" spans="2:9" s="6" customFormat="1" x14ac:dyDescent="0.2">
      <c r="B81" s="6" t="str">
        <f t="shared" si="10"/>
        <v>28) ศูนย์การศึกษา จ.ระนอง</v>
      </c>
      <c r="C81" s="6" t="s">
        <v>92</v>
      </c>
      <c r="D81" s="6">
        <f t="shared" si="10"/>
        <v>500000</v>
      </c>
      <c r="E81" s="6">
        <f t="shared" si="10"/>
        <v>0</v>
      </c>
      <c r="F81" s="6">
        <f t="shared" si="10"/>
        <v>537000</v>
      </c>
      <c r="G81" s="6">
        <f t="shared" si="10"/>
        <v>537000</v>
      </c>
      <c r="H81" s="6">
        <f t="shared" si="10"/>
        <v>0</v>
      </c>
      <c r="I81" s="6">
        <f t="shared" si="10"/>
        <v>537000</v>
      </c>
    </row>
    <row r="82" spans="2:9" s="6" customFormat="1" x14ac:dyDescent="0.2">
      <c r="B82" s="6" t="str">
        <f t="shared" si="10"/>
        <v>29) สถาบันส่งเสริมและพัฒนาสุขภาพสังคมสูงวัย</v>
      </c>
      <c r="C82" s="6" t="s">
        <v>93</v>
      </c>
      <c r="D82" s="6">
        <f t="shared" si="10"/>
        <v>500000</v>
      </c>
      <c r="E82" s="6">
        <f t="shared" si="10"/>
        <v>503500</v>
      </c>
      <c r="F82" s="6">
        <f t="shared" si="10"/>
        <v>0</v>
      </c>
      <c r="G82" s="6">
        <f t="shared" si="10"/>
        <v>503500</v>
      </c>
      <c r="H82" s="6">
        <f t="shared" si="10"/>
        <v>0</v>
      </c>
      <c r="I82" s="6">
        <f t="shared" si="10"/>
        <v>503500</v>
      </c>
    </row>
    <row r="83" spans="2:9" s="6" customFormat="1" x14ac:dyDescent="0.2"/>
    <row r="84" spans="2:9" s="6" customFormat="1" x14ac:dyDescent="0.2"/>
    <row r="85" spans="2:9" s="6" customFormat="1" x14ac:dyDescent="0.2"/>
    <row r="86" spans="2:9" s="6" customFormat="1" x14ac:dyDescent="0.2"/>
    <row r="87" spans="2:9" s="6" customFormat="1" x14ac:dyDescent="0.2"/>
    <row r="88" spans="2:9" s="6" customFormat="1" x14ac:dyDescent="0.2"/>
    <row r="89" spans="2:9" s="6" customFormat="1" x14ac:dyDescent="0.2"/>
    <row r="90" spans="2:9" s="6" customFormat="1" x14ac:dyDescent="0.2"/>
    <row r="91" spans="2:9" s="6" customFormat="1" x14ac:dyDescent="0.2"/>
    <row r="92" spans="2:9" s="6" customFormat="1" x14ac:dyDescent="0.2"/>
    <row r="93" spans="2:9" s="6" customFormat="1" x14ac:dyDescent="0.2"/>
    <row r="94" spans="2:9" s="6" customFormat="1" x14ac:dyDescent="0.2"/>
    <row r="95" spans="2:9" s="6" customFormat="1" x14ac:dyDescent="0.2"/>
    <row r="96" spans="2:9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</sheetData>
  <mergeCells count="46">
    <mergeCell ref="B32:C32"/>
    <mergeCell ref="A33:C33"/>
    <mergeCell ref="A35:B36"/>
    <mergeCell ref="C35:H3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J2:M2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3"/>
  <sheetViews>
    <sheetView zoomScale="70" zoomScaleNormal="70" workbookViewId="0">
      <pane ySplit="5" topLeftCell="A6" activePane="bottomLeft" state="frozen"/>
      <selection activeCell="G19" sqref="G19:I33"/>
      <selection pane="bottomLeft" activeCell="G19" sqref="G19:I33"/>
    </sheetView>
  </sheetViews>
  <sheetFormatPr defaultColWidth="9" defaultRowHeight="24" x14ac:dyDescent="0.2"/>
  <cols>
    <col min="1" max="1" width="9" style="121"/>
    <col min="2" max="2" width="31.5" style="121" customWidth="1"/>
    <col min="3" max="3" width="52" style="121" customWidth="1"/>
    <col min="4" max="4" width="19.25" style="121" customWidth="1"/>
    <col min="5" max="5" width="19" style="121" customWidth="1"/>
    <col min="6" max="6" width="19.125" style="121" customWidth="1"/>
    <col min="7" max="48" width="9" style="29"/>
    <col min="49" max="16384" width="9" style="121"/>
  </cols>
  <sheetData>
    <row r="1" spans="1:7" ht="30.75" x14ac:dyDescent="0.2">
      <c r="A1" s="88"/>
      <c r="B1" s="89" t="s">
        <v>94</v>
      </c>
      <c r="C1" s="90" t="s">
        <v>1</v>
      </c>
      <c r="D1" s="90"/>
      <c r="E1" s="91" t="s">
        <v>2</v>
      </c>
      <c r="F1" s="92"/>
      <c r="G1" s="93"/>
    </row>
    <row r="2" spans="1:7" ht="30.75" x14ac:dyDescent="0.2">
      <c r="A2" s="94"/>
      <c r="B2" s="95" t="s">
        <v>3</v>
      </c>
      <c r="C2" s="96" t="s">
        <v>4</v>
      </c>
      <c r="D2" s="97"/>
      <c r="E2" s="9" t="s">
        <v>5</v>
      </c>
      <c r="F2" s="13"/>
      <c r="G2" s="98"/>
    </row>
    <row r="3" spans="1:7" s="29" customFormat="1" x14ac:dyDescent="0.2">
      <c r="A3" s="94"/>
      <c r="B3" s="99"/>
      <c r="C3" s="16" t="s">
        <v>95</v>
      </c>
      <c r="D3" s="16" t="s">
        <v>96</v>
      </c>
      <c r="E3" s="100" t="s">
        <v>97</v>
      </c>
      <c r="F3" s="101"/>
    </row>
    <row r="4" spans="1:7" s="29" customFormat="1" ht="21" customHeight="1" x14ac:dyDescent="0.2">
      <c r="A4" s="102" t="s">
        <v>10</v>
      </c>
      <c r="B4" s="103" t="s">
        <v>11</v>
      </c>
      <c r="C4" s="103" t="s">
        <v>98</v>
      </c>
      <c r="D4" s="104" t="s">
        <v>13</v>
      </c>
      <c r="E4" s="105"/>
      <c r="F4" s="106"/>
    </row>
    <row r="5" spans="1:7" s="29" customFormat="1" ht="21" customHeight="1" x14ac:dyDescent="0.2">
      <c r="A5" s="107"/>
      <c r="B5" s="108"/>
      <c r="C5" s="108"/>
      <c r="D5" s="109" t="s">
        <v>20</v>
      </c>
      <c r="E5" s="109" t="s">
        <v>21</v>
      </c>
      <c r="F5" s="109" t="s">
        <v>22</v>
      </c>
    </row>
    <row r="6" spans="1:7" s="29" customFormat="1" ht="72" x14ac:dyDescent="0.2">
      <c r="A6" s="110">
        <v>1</v>
      </c>
      <c r="B6" s="111" t="s">
        <v>99</v>
      </c>
      <c r="C6" s="111" t="s">
        <v>100</v>
      </c>
      <c r="D6" s="112">
        <v>13800</v>
      </c>
      <c r="E6" s="113"/>
      <c r="F6" s="114">
        <f t="shared" ref="F6:F69" si="0">D6+E6</f>
        <v>13800</v>
      </c>
    </row>
    <row r="7" spans="1:7" s="29" customFormat="1" ht="48" x14ac:dyDescent="0.2">
      <c r="A7" s="110">
        <v>2</v>
      </c>
      <c r="B7" s="111" t="s">
        <v>101</v>
      </c>
      <c r="C7" s="111" t="s">
        <v>102</v>
      </c>
      <c r="D7" s="112">
        <v>31200</v>
      </c>
      <c r="E7" s="113"/>
      <c r="F7" s="114">
        <f t="shared" si="0"/>
        <v>31200</v>
      </c>
    </row>
    <row r="8" spans="1:7" s="29" customFormat="1" ht="72" x14ac:dyDescent="0.2">
      <c r="A8" s="110">
        <v>3</v>
      </c>
      <c r="B8" s="111" t="s">
        <v>103</v>
      </c>
      <c r="C8" s="111" t="s">
        <v>104</v>
      </c>
      <c r="D8" s="112">
        <v>659100</v>
      </c>
      <c r="E8" s="113"/>
      <c r="F8" s="114">
        <f t="shared" si="0"/>
        <v>659100</v>
      </c>
    </row>
    <row r="9" spans="1:7" s="29" customFormat="1" ht="96" x14ac:dyDescent="0.2">
      <c r="A9" s="110">
        <v>4</v>
      </c>
      <c r="B9" s="111" t="s">
        <v>103</v>
      </c>
      <c r="C9" s="111" t="s">
        <v>105</v>
      </c>
      <c r="D9" s="112">
        <v>159900</v>
      </c>
      <c r="E9" s="115"/>
      <c r="F9" s="114">
        <f t="shared" si="0"/>
        <v>159900</v>
      </c>
    </row>
    <row r="10" spans="1:7" s="29" customFormat="1" ht="72" x14ac:dyDescent="0.2">
      <c r="A10" s="110">
        <v>5</v>
      </c>
      <c r="B10" s="111" t="s">
        <v>103</v>
      </c>
      <c r="C10" s="111" t="s">
        <v>106</v>
      </c>
      <c r="D10" s="112">
        <v>136500</v>
      </c>
      <c r="E10" s="115"/>
      <c r="F10" s="114">
        <f t="shared" si="0"/>
        <v>136500</v>
      </c>
    </row>
    <row r="11" spans="1:7" s="29" customFormat="1" ht="72" x14ac:dyDescent="0.2">
      <c r="A11" s="110">
        <v>6</v>
      </c>
      <c r="B11" s="111" t="s">
        <v>103</v>
      </c>
      <c r="C11" s="111" t="s">
        <v>107</v>
      </c>
      <c r="D11" s="112">
        <v>241800</v>
      </c>
      <c r="E11" s="115"/>
      <c r="F11" s="114">
        <f t="shared" si="0"/>
        <v>241800</v>
      </c>
    </row>
    <row r="12" spans="1:7" s="29" customFormat="1" ht="96" x14ac:dyDescent="0.2">
      <c r="A12" s="110">
        <v>7</v>
      </c>
      <c r="B12" s="111" t="s">
        <v>103</v>
      </c>
      <c r="C12" s="111" t="s">
        <v>108</v>
      </c>
      <c r="D12" s="112">
        <v>159900</v>
      </c>
      <c r="E12" s="115"/>
      <c r="F12" s="114">
        <f t="shared" si="0"/>
        <v>159900</v>
      </c>
    </row>
    <row r="13" spans="1:7" s="29" customFormat="1" ht="72" x14ac:dyDescent="0.2">
      <c r="A13" s="110">
        <v>8</v>
      </c>
      <c r="B13" s="111" t="s">
        <v>103</v>
      </c>
      <c r="C13" s="111" t="s">
        <v>109</v>
      </c>
      <c r="D13" s="112">
        <v>136500</v>
      </c>
      <c r="E13" s="115"/>
      <c r="F13" s="114">
        <f t="shared" si="0"/>
        <v>136500</v>
      </c>
    </row>
    <row r="14" spans="1:7" s="29" customFormat="1" ht="96" x14ac:dyDescent="0.2">
      <c r="A14" s="110">
        <v>9</v>
      </c>
      <c r="B14" s="111" t="s">
        <v>103</v>
      </c>
      <c r="C14" s="111" t="s">
        <v>110</v>
      </c>
      <c r="D14" s="112">
        <v>132600</v>
      </c>
      <c r="E14" s="115"/>
      <c r="F14" s="114">
        <f t="shared" si="0"/>
        <v>132600</v>
      </c>
    </row>
    <row r="15" spans="1:7" s="29" customFormat="1" ht="96" x14ac:dyDescent="0.2">
      <c r="A15" s="110">
        <v>10</v>
      </c>
      <c r="B15" s="111" t="s">
        <v>103</v>
      </c>
      <c r="C15" s="111" t="s">
        <v>111</v>
      </c>
      <c r="D15" s="112">
        <v>85800</v>
      </c>
      <c r="E15" s="115"/>
      <c r="F15" s="114">
        <f t="shared" si="0"/>
        <v>85800</v>
      </c>
    </row>
    <row r="16" spans="1:7" s="29" customFormat="1" ht="48" x14ac:dyDescent="0.2">
      <c r="A16" s="110">
        <v>11</v>
      </c>
      <c r="B16" s="111" t="s">
        <v>112</v>
      </c>
      <c r="C16" s="111" t="s">
        <v>113</v>
      </c>
      <c r="D16" s="112">
        <v>430000</v>
      </c>
      <c r="E16" s="113"/>
      <c r="F16" s="114">
        <f t="shared" si="0"/>
        <v>430000</v>
      </c>
    </row>
    <row r="17" spans="1:6" s="29" customFormat="1" ht="72" x14ac:dyDescent="0.2">
      <c r="A17" s="110">
        <v>12</v>
      </c>
      <c r="B17" s="111" t="s">
        <v>114</v>
      </c>
      <c r="C17" s="111" t="s">
        <v>115</v>
      </c>
      <c r="D17" s="112">
        <v>198900</v>
      </c>
      <c r="E17" s="113"/>
      <c r="F17" s="114">
        <f t="shared" si="0"/>
        <v>198900</v>
      </c>
    </row>
    <row r="18" spans="1:6" s="29" customFormat="1" ht="48" x14ac:dyDescent="0.2">
      <c r="A18" s="110">
        <v>13</v>
      </c>
      <c r="B18" s="111" t="s">
        <v>114</v>
      </c>
      <c r="C18" s="111" t="s">
        <v>116</v>
      </c>
      <c r="D18" s="115"/>
      <c r="E18" s="112">
        <v>2737425</v>
      </c>
      <c r="F18" s="114">
        <f t="shared" si="0"/>
        <v>2737425</v>
      </c>
    </row>
    <row r="19" spans="1:6" s="29" customFormat="1" ht="48" x14ac:dyDescent="0.2">
      <c r="A19" s="110">
        <v>14</v>
      </c>
      <c r="B19" s="111" t="s">
        <v>114</v>
      </c>
      <c r="C19" s="111" t="s">
        <v>117</v>
      </c>
      <c r="D19" s="112">
        <v>292500</v>
      </c>
      <c r="E19" s="113"/>
      <c r="F19" s="114">
        <f t="shared" si="0"/>
        <v>292500</v>
      </c>
    </row>
    <row r="20" spans="1:6" s="29" customFormat="1" ht="48" x14ac:dyDescent="0.2">
      <c r="A20" s="110">
        <v>15</v>
      </c>
      <c r="B20" s="111" t="s">
        <v>114</v>
      </c>
      <c r="C20" s="111" t="s">
        <v>118</v>
      </c>
      <c r="D20" s="112">
        <v>103250</v>
      </c>
      <c r="E20" s="115"/>
      <c r="F20" s="114">
        <f t="shared" si="0"/>
        <v>103250</v>
      </c>
    </row>
    <row r="21" spans="1:6" s="29" customFormat="1" ht="48" x14ac:dyDescent="0.2">
      <c r="A21" s="110">
        <v>16</v>
      </c>
      <c r="B21" s="111" t="s">
        <v>114</v>
      </c>
      <c r="C21" s="111" t="s">
        <v>119</v>
      </c>
      <c r="D21" s="112">
        <v>47250</v>
      </c>
      <c r="E21" s="115"/>
      <c r="F21" s="114">
        <f t="shared" si="0"/>
        <v>47250</v>
      </c>
    </row>
    <row r="22" spans="1:6" s="29" customFormat="1" ht="48" x14ac:dyDescent="0.2">
      <c r="A22" s="110">
        <v>17</v>
      </c>
      <c r="B22" s="111" t="s">
        <v>114</v>
      </c>
      <c r="C22" s="111" t="s">
        <v>120</v>
      </c>
      <c r="D22" s="112">
        <v>59155</v>
      </c>
      <c r="E22" s="115"/>
      <c r="F22" s="114">
        <f t="shared" si="0"/>
        <v>59155</v>
      </c>
    </row>
    <row r="23" spans="1:6" s="29" customFormat="1" ht="72" x14ac:dyDescent="0.2">
      <c r="A23" s="110">
        <v>18</v>
      </c>
      <c r="B23" s="111" t="s">
        <v>114</v>
      </c>
      <c r="C23" s="111" t="s">
        <v>121</v>
      </c>
      <c r="D23" s="115"/>
      <c r="E23" s="112">
        <v>3040000</v>
      </c>
      <c r="F23" s="114">
        <f t="shared" si="0"/>
        <v>3040000</v>
      </c>
    </row>
    <row r="24" spans="1:6" s="29" customFormat="1" ht="48" x14ac:dyDescent="0.2">
      <c r="A24" s="110">
        <v>19</v>
      </c>
      <c r="B24" s="111" t="s">
        <v>114</v>
      </c>
      <c r="C24" s="111" t="s">
        <v>122</v>
      </c>
      <c r="D24" s="112">
        <v>77500</v>
      </c>
      <c r="E24" s="115"/>
      <c r="F24" s="114">
        <f t="shared" si="0"/>
        <v>77500</v>
      </c>
    </row>
    <row r="25" spans="1:6" s="29" customFormat="1" ht="48" x14ac:dyDescent="0.2">
      <c r="A25" s="110">
        <v>20</v>
      </c>
      <c r="B25" s="111" t="s">
        <v>114</v>
      </c>
      <c r="C25" s="111" t="s">
        <v>123</v>
      </c>
      <c r="D25" s="112">
        <v>165000</v>
      </c>
      <c r="E25" s="115"/>
      <c r="F25" s="114">
        <f t="shared" si="0"/>
        <v>165000</v>
      </c>
    </row>
    <row r="26" spans="1:6" s="29" customFormat="1" ht="48" x14ac:dyDescent="0.2">
      <c r="A26" s="110">
        <v>21</v>
      </c>
      <c r="B26" s="111" t="s">
        <v>114</v>
      </c>
      <c r="C26" s="111" t="s">
        <v>124</v>
      </c>
      <c r="D26" s="112">
        <v>125500</v>
      </c>
      <c r="E26" s="113"/>
      <c r="F26" s="114">
        <f t="shared" si="0"/>
        <v>125500</v>
      </c>
    </row>
    <row r="27" spans="1:6" s="29" customFormat="1" ht="48" x14ac:dyDescent="0.2">
      <c r="A27" s="110">
        <v>22</v>
      </c>
      <c r="B27" s="111" t="s">
        <v>114</v>
      </c>
      <c r="C27" s="111" t="s">
        <v>125</v>
      </c>
      <c r="D27" s="112">
        <v>85500</v>
      </c>
      <c r="E27" s="115"/>
      <c r="F27" s="114">
        <f t="shared" si="0"/>
        <v>85500</v>
      </c>
    </row>
    <row r="28" spans="1:6" s="29" customFormat="1" ht="72" x14ac:dyDescent="0.2">
      <c r="A28" s="110">
        <v>23</v>
      </c>
      <c r="B28" s="111" t="s">
        <v>126</v>
      </c>
      <c r="C28" s="111" t="s">
        <v>127</v>
      </c>
      <c r="D28" s="112">
        <v>29810</v>
      </c>
      <c r="E28" s="115"/>
      <c r="F28" s="114">
        <f t="shared" si="0"/>
        <v>29810</v>
      </c>
    </row>
    <row r="29" spans="1:6" s="29" customFormat="1" ht="72" x14ac:dyDescent="0.2">
      <c r="A29" s="110">
        <v>24</v>
      </c>
      <c r="B29" s="111" t="s">
        <v>126</v>
      </c>
      <c r="C29" s="111" t="s">
        <v>128</v>
      </c>
      <c r="D29" s="113"/>
      <c r="E29" s="112">
        <v>318250</v>
      </c>
      <c r="F29" s="114">
        <f t="shared" si="0"/>
        <v>318250</v>
      </c>
    </row>
    <row r="30" spans="1:6" s="29" customFormat="1" ht="72" x14ac:dyDescent="0.2">
      <c r="A30" s="110">
        <v>25</v>
      </c>
      <c r="B30" s="111" t="s">
        <v>126</v>
      </c>
      <c r="C30" s="111" t="s">
        <v>129</v>
      </c>
      <c r="D30" s="113"/>
      <c r="E30" s="112">
        <v>49276500</v>
      </c>
      <c r="F30" s="114">
        <f t="shared" si="0"/>
        <v>49276500</v>
      </c>
    </row>
    <row r="31" spans="1:6" s="29" customFormat="1" ht="48" x14ac:dyDescent="0.2">
      <c r="A31" s="110">
        <v>26</v>
      </c>
      <c r="B31" s="111" t="s">
        <v>126</v>
      </c>
      <c r="C31" s="111" t="s">
        <v>130</v>
      </c>
      <c r="D31" s="113"/>
      <c r="E31" s="112">
        <v>663670</v>
      </c>
      <c r="F31" s="114">
        <f t="shared" si="0"/>
        <v>663670</v>
      </c>
    </row>
    <row r="32" spans="1:6" s="29" customFormat="1" ht="48" x14ac:dyDescent="0.2">
      <c r="A32" s="110">
        <v>27</v>
      </c>
      <c r="B32" s="111" t="s">
        <v>126</v>
      </c>
      <c r="C32" s="111" t="s">
        <v>131</v>
      </c>
      <c r="D32" s="112">
        <v>70500</v>
      </c>
      <c r="E32" s="115"/>
      <c r="F32" s="114">
        <f t="shared" si="0"/>
        <v>70500</v>
      </c>
    </row>
    <row r="33" spans="1:6" s="29" customFormat="1" ht="48" x14ac:dyDescent="0.2">
      <c r="A33" s="110">
        <v>28</v>
      </c>
      <c r="B33" s="111" t="s">
        <v>126</v>
      </c>
      <c r="C33" s="111" t="s">
        <v>132</v>
      </c>
      <c r="D33" s="112">
        <v>80000</v>
      </c>
      <c r="E33" s="115"/>
      <c r="F33" s="114">
        <f t="shared" si="0"/>
        <v>80000</v>
      </c>
    </row>
    <row r="34" spans="1:6" s="29" customFormat="1" ht="48" x14ac:dyDescent="0.2">
      <c r="A34" s="110">
        <v>29</v>
      </c>
      <c r="B34" s="111" t="s">
        <v>126</v>
      </c>
      <c r="C34" s="111" t="s">
        <v>133</v>
      </c>
      <c r="D34" s="113"/>
      <c r="E34" s="112">
        <v>789735</v>
      </c>
      <c r="F34" s="114">
        <f t="shared" si="0"/>
        <v>789735</v>
      </c>
    </row>
    <row r="35" spans="1:6" s="29" customFormat="1" ht="48" x14ac:dyDescent="0.2">
      <c r="A35" s="110">
        <v>30</v>
      </c>
      <c r="B35" s="111" t="s">
        <v>134</v>
      </c>
      <c r="C35" s="111" t="s">
        <v>135</v>
      </c>
      <c r="D35" s="112">
        <v>38000</v>
      </c>
      <c r="E35" s="113"/>
      <c r="F35" s="114">
        <f t="shared" si="0"/>
        <v>38000</v>
      </c>
    </row>
    <row r="36" spans="1:6" s="29" customFormat="1" ht="48" x14ac:dyDescent="0.2">
      <c r="A36" s="110">
        <v>31</v>
      </c>
      <c r="B36" s="111" t="s">
        <v>134</v>
      </c>
      <c r="C36" s="111" t="s">
        <v>136</v>
      </c>
      <c r="D36" s="112">
        <v>45000</v>
      </c>
      <c r="E36" s="115"/>
      <c r="F36" s="114">
        <f t="shared" si="0"/>
        <v>45000</v>
      </c>
    </row>
    <row r="37" spans="1:6" s="29" customFormat="1" ht="48" x14ac:dyDescent="0.2">
      <c r="A37" s="110">
        <v>32</v>
      </c>
      <c r="B37" s="111" t="s">
        <v>134</v>
      </c>
      <c r="C37" s="111" t="s">
        <v>137</v>
      </c>
      <c r="D37" s="112">
        <v>420000</v>
      </c>
      <c r="E37" s="113"/>
      <c r="F37" s="114">
        <f t="shared" si="0"/>
        <v>420000</v>
      </c>
    </row>
    <row r="38" spans="1:6" s="29" customFormat="1" ht="48" x14ac:dyDescent="0.2">
      <c r="A38" s="110">
        <v>33</v>
      </c>
      <c r="B38" s="111" t="s">
        <v>134</v>
      </c>
      <c r="C38" s="111" t="s">
        <v>138</v>
      </c>
      <c r="D38" s="112">
        <v>35000</v>
      </c>
      <c r="E38" s="113"/>
      <c r="F38" s="114">
        <f t="shared" si="0"/>
        <v>35000</v>
      </c>
    </row>
    <row r="39" spans="1:6" s="29" customFormat="1" ht="48" x14ac:dyDescent="0.2">
      <c r="A39" s="110">
        <v>34</v>
      </c>
      <c r="B39" s="111" t="s">
        <v>139</v>
      </c>
      <c r="C39" s="111" t="s">
        <v>140</v>
      </c>
      <c r="D39" s="112">
        <v>15000</v>
      </c>
      <c r="E39" s="115"/>
      <c r="F39" s="114">
        <f t="shared" si="0"/>
        <v>15000</v>
      </c>
    </row>
    <row r="40" spans="1:6" s="29" customFormat="1" ht="48" x14ac:dyDescent="0.2">
      <c r="A40" s="110">
        <v>35</v>
      </c>
      <c r="B40" s="111" t="s">
        <v>139</v>
      </c>
      <c r="C40" s="111" t="s">
        <v>141</v>
      </c>
      <c r="D40" s="112">
        <v>15000</v>
      </c>
      <c r="E40" s="115"/>
      <c r="F40" s="114">
        <f t="shared" si="0"/>
        <v>15000</v>
      </c>
    </row>
    <row r="41" spans="1:6" s="29" customFormat="1" ht="48" x14ac:dyDescent="0.2">
      <c r="A41" s="110">
        <v>36</v>
      </c>
      <c r="B41" s="111" t="s">
        <v>139</v>
      </c>
      <c r="C41" s="111" t="s">
        <v>142</v>
      </c>
      <c r="D41" s="112">
        <v>215500</v>
      </c>
      <c r="E41" s="113"/>
      <c r="F41" s="114">
        <f t="shared" si="0"/>
        <v>215500</v>
      </c>
    </row>
    <row r="42" spans="1:6" s="29" customFormat="1" ht="48" x14ac:dyDescent="0.2">
      <c r="A42" s="110">
        <v>37</v>
      </c>
      <c r="B42" s="111" t="s">
        <v>139</v>
      </c>
      <c r="C42" s="111" t="s">
        <v>142</v>
      </c>
      <c r="D42" s="112">
        <v>336000</v>
      </c>
      <c r="E42" s="115"/>
      <c r="F42" s="114">
        <f t="shared" si="0"/>
        <v>336000</v>
      </c>
    </row>
    <row r="43" spans="1:6" s="29" customFormat="1" ht="72" x14ac:dyDescent="0.2">
      <c r="A43" s="110">
        <v>38</v>
      </c>
      <c r="B43" s="111" t="s">
        <v>139</v>
      </c>
      <c r="C43" s="111" t="s">
        <v>143</v>
      </c>
      <c r="D43" s="112">
        <v>27500</v>
      </c>
      <c r="E43" s="115"/>
      <c r="F43" s="114">
        <f t="shared" si="0"/>
        <v>27500</v>
      </c>
    </row>
    <row r="44" spans="1:6" s="29" customFormat="1" ht="48" x14ac:dyDescent="0.2">
      <c r="A44" s="110">
        <v>39</v>
      </c>
      <c r="B44" s="111" t="s">
        <v>139</v>
      </c>
      <c r="C44" s="111" t="s">
        <v>144</v>
      </c>
      <c r="D44" s="112">
        <v>75750</v>
      </c>
      <c r="E44" s="113"/>
      <c r="F44" s="114">
        <f t="shared" si="0"/>
        <v>75750</v>
      </c>
    </row>
    <row r="45" spans="1:6" s="29" customFormat="1" ht="72" x14ac:dyDescent="0.2">
      <c r="A45" s="110">
        <v>40</v>
      </c>
      <c r="B45" s="111" t="s">
        <v>145</v>
      </c>
      <c r="C45" s="111" t="s">
        <v>146</v>
      </c>
      <c r="D45" s="112">
        <v>420000</v>
      </c>
      <c r="E45" s="113"/>
      <c r="F45" s="114">
        <f t="shared" si="0"/>
        <v>420000</v>
      </c>
    </row>
    <row r="46" spans="1:6" s="29" customFormat="1" ht="72" x14ac:dyDescent="0.2">
      <c r="A46" s="110">
        <v>41</v>
      </c>
      <c r="B46" s="111" t="s">
        <v>145</v>
      </c>
      <c r="C46" s="111" t="s">
        <v>147</v>
      </c>
      <c r="D46" s="112">
        <v>465000</v>
      </c>
      <c r="E46" s="113"/>
      <c r="F46" s="114">
        <f t="shared" si="0"/>
        <v>465000</v>
      </c>
    </row>
    <row r="47" spans="1:6" s="29" customFormat="1" ht="72" x14ac:dyDescent="0.2">
      <c r="A47" s="110">
        <v>42</v>
      </c>
      <c r="B47" s="111" t="s">
        <v>145</v>
      </c>
      <c r="C47" s="111" t="s">
        <v>148</v>
      </c>
      <c r="D47" s="112">
        <v>495000</v>
      </c>
      <c r="E47" s="113"/>
      <c r="F47" s="114">
        <f t="shared" si="0"/>
        <v>495000</v>
      </c>
    </row>
    <row r="48" spans="1:6" s="29" customFormat="1" ht="72" x14ac:dyDescent="0.2">
      <c r="A48" s="110">
        <v>43</v>
      </c>
      <c r="B48" s="111" t="s">
        <v>145</v>
      </c>
      <c r="C48" s="111" t="s">
        <v>149</v>
      </c>
      <c r="D48" s="112">
        <v>600000</v>
      </c>
      <c r="E48" s="113"/>
      <c r="F48" s="114">
        <f t="shared" si="0"/>
        <v>600000</v>
      </c>
    </row>
    <row r="49" spans="1:6" s="29" customFormat="1" ht="72" x14ac:dyDescent="0.2">
      <c r="A49" s="110">
        <v>44</v>
      </c>
      <c r="B49" s="111" t="s">
        <v>145</v>
      </c>
      <c r="C49" s="111" t="s">
        <v>150</v>
      </c>
      <c r="D49" s="112">
        <v>600000</v>
      </c>
      <c r="E49" s="113"/>
      <c r="F49" s="114">
        <f t="shared" si="0"/>
        <v>600000</v>
      </c>
    </row>
    <row r="50" spans="1:6" s="29" customFormat="1" ht="72" x14ac:dyDescent="0.2">
      <c r="A50" s="110">
        <v>45</v>
      </c>
      <c r="B50" s="111" t="s">
        <v>145</v>
      </c>
      <c r="C50" s="111" t="s">
        <v>151</v>
      </c>
      <c r="D50" s="112">
        <v>339000</v>
      </c>
      <c r="E50" s="113"/>
      <c r="F50" s="114">
        <f t="shared" si="0"/>
        <v>339000</v>
      </c>
    </row>
    <row r="51" spans="1:6" s="29" customFormat="1" ht="72" x14ac:dyDescent="0.2">
      <c r="A51" s="110">
        <v>46</v>
      </c>
      <c r="B51" s="111" t="s">
        <v>145</v>
      </c>
      <c r="C51" s="111" t="s">
        <v>152</v>
      </c>
      <c r="D51" s="112">
        <v>870000</v>
      </c>
      <c r="E51" s="115"/>
      <c r="F51" s="114">
        <f t="shared" si="0"/>
        <v>870000</v>
      </c>
    </row>
    <row r="52" spans="1:6" s="29" customFormat="1" ht="72" x14ac:dyDescent="0.2">
      <c r="A52" s="110">
        <v>47</v>
      </c>
      <c r="B52" s="111" t="s">
        <v>145</v>
      </c>
      <c r="C52" s="111" t="s">
        <v>153</v>
      </c>
      <c r="D52" s="112">
        <v>291000</v>
      </c>
      <c r="E52" s="115"/>
      <c r="F52" s="114">
        <f t="shared" si="0"/>
        <v>291000</v>
      </c>
    </row>
    <row r="53" spans="1:6" s="29" customFormat="1" ht="72" x14ac:dyDescent="0.2">
      <c r="A53" s="110">
        <v>48</v>
      </c>
      <c r="B53" s="111" t="s">
        <v>145</v>
      </c>
      <c r="C53" s="111" t="s">
        <v>154</v>
      </c>
      <c r="D53" s="112">
        <v>507000</v>
      </c>
      <c r="E53" s="115"/>
      <c r="F53" s="114">
        <f t="shared" si="0"/>
        <v>507000</v>
      </c>
    </row>
    <row r="54" spans="1:6" s="29" customFormat="1" ht="96" x14ac:dyDescent="0.2">
      <c r="A54" s="110">
        <v>49</v>
      </c>
      <c r="B54" s="111" t="s">
        <v>145</v>
      </c>
      <c r="C54" s="111" t="s">
        <v>155</v>
      </c>
      <c r="D54" s="112">
        <v>680000</v>
      </c>
      <c r="E54" s="113"/>
      <c r="F54" s="114">
        <f t="shared" si="0"/>
        <v>680000</v>
      </c>
    </row>
    <row r="55" spans="1:6" s="29" customFormat="1" ht="96" x14ac:dyDescent="0.2">
      <c r="A55" s="110">
        <v>50</v>
      </c>
      <c r="B55" s="111" t="s">
        <v>145</v>
      </c>
      <c r="C55" s="111" t="s">
        <v>156</v>
      </c>
      <c r="D55" s="112">
        <v>600000</v>
      </c>
      <c r="E55" s="113"/>
      <c r="F55" s="114">
        <f t="shared" si="0"/>
        <v>600000</v>
      </c>
    </row>
    <row r="56" spans="1:6" s="29" customFormat="1" ht="48" x14ac:dyDescent="0.2">
      <c r="A56" s="110">
        <v>51</v>
      </c>
      <c r="B56" s="111" t="s">
        <v>145</v>
      </c>
      <c r="C56" s="111" t="s">
        <v>157</v>
      </c>
      <c r="D56" s="112">
        <v>137500</v>
      </c>
      <c r="E56" s="115"/>
      <c r="F56" s="114">
        <f t="shared" si="0"/>
        <v>137500</v>
      </c>
    </row>
    <row r="57" spans="1:6" s="29" customFormat="1" ht="48" x14ac:dyDescent="0.2">
      <c r="A57" s="110">
        <v>52</v>
      </c>
      <c r="B57" s="111" t="s">
        <v>145</v>
      </c>
      <c r="C57" s="111" t="s">
        <v>158</v>
      </c>
      <c r="D57" s="112">
        <v>1158000</v>
      </c>
      <c r="E57" s="113"/>
      <c r="F57" s="114">
        <f t="shared" si="0"/>
        <v>1158000</v>
      </c>
    </row>
    <row r="58" spans="1:6" s="29" customFormat="1" ht="48" x14ac:dyDescent="0.2">
      <c r="A58" s="110">
        <v>53</v>
      </c>
      <c r="B58" s="111" t="s">
        <v>145</v>
      </c>
      <c r="C58" s="111" t="s">
        <v>159</v>
      </c>
      <c r="D58" s="112">
        <v>362500</v>
      </c>
      <c r="E58" s="113"/>
      <c r="F58" s="114">
        <f t="shared" si="0"/>
        <v>362500</v>
      </c>
    </row>
    <row r="59" spans="1:6" s="29" customFormat="1" ht="72" x14ac:dyDescent="0.2">
      <c r="A59" s="110">
        <v>54</v>
      </c>
      <c r="B59" s="111" t="s">
        <v>145</v>
      </c>
      <c r="C59" s="111" t="s">
        <v>160</v>
      </c>
      <c r="D59" s="112">
        <v>375000</v>
      </c>
      <c r="E59" s="113"/>
      <c r="F59" s="114">
        <f t="shared" si="0"/>
        <v>375000</v>
      </c>
    </row>
    <row r="60" spans="1:6" s="29" customFormat="1" ht="48" x14ac:dyDescent="0.2">
      <c r="A60" s="110">
        <v>55</v>
      </c>
      <c r="B60" s="111" t="s">
        <v>161</v>
      </c>
      <c r="C60" s="111" t="s">
        <v>162</v>
      </c>
      <c r="D60" s="115"/>
      <c r="E60" s="112">
        <v>500000</v>
      </c>
      <c r="F60" s="114">
        <f t="shared" si="0"/>
        <v>500000</v>
      </c>
    </row>
    <row r="61" spans="1:6" s="29" customFormat="1" ht="96" x14ac:dyDescent="0.2">
      <c r="A61" s="110">
        <v>56</v>
      </c>
      <c r="B61" s="111" t="s">
        <v>163</v>
      </c>
      <c r="C61" s="111" t="s">
        <v>164</v>
      </c>
      <c r="D61" s="113"/>
      <c r="E61" s="112">
        <v>500000</v>
      </c>
      <c r="F61" s="114">
        <f t="shared" si="0"/>
        <v>500000</v>
      </c>
    </row>
    <row r="62" spans="1:6" s="29" customFormat="1" ht="48" x14ac:dyDescent="0.2">
      <c r="A62" s="110">
        <v>57</v>
      </c>
      <c r="B62" s="111" t="s">
        <v>163</v>
      </c>
      <c r="C62" s="111" t="s">
        <v>165</v>
      </c>
      <c r="D62" s="112">
        <v>98000</v>
      </c>
      <c r="E62" s="115"/>
      <c r="F62" s="114">
        <f t="shared" si="0"/>
        <v>98000</v>
      </c>
    </row>
    <row r="63" spans="1:6" s="29" customFormat="1" ht="72" x14ac:dyDescent="0.2">
      <c r="A63" s="110">
        <v>58</v>
      </c>
      <c r="B63" s="111" t="s">
        <v>163</v>
      </c>
      <c r="C63" s="111" t="s">
        <v>166</v>
      </c>
      <c r="D63" s="116"/>
      <c r="E63" s="112">
        <v>187000</v>
      </c>
      <c r="F63" s="114">
        <f t="shared" si="0"/>
        <v>187000</v>
      </c>
    </row>
    <row r="64" spans="1:6" s="29" customFormat="1" ht="72" x14ac:dyDescent="0.2">
      <c r="A64" s="110">
        <v>59</v>
      </c>
      <c r="B64" s="111" t="s">
        <v>163</v>
      </c>
      <c r="C64" s="111" t="s">
        <v>167</v>
      </c>
      <c r="D64" s="115"/>
      <c r="E64" s="112">
        <v>108000</v>
      </c>
      <c r="F64" s="114">
        <f t="shared" si="0"/>
        <v>108000</v>
      </c>
    </row>
    <row r="65" spans="1:6" s="29" customFormat="1" ht="96" x14ac:dyDescent="0.2">
      <c r="A65" s="110">
        <v>60</v>
      </c>
      <c r="B65" s="111" t="s">
        <v>163</v>
      </c>
      <c r="C65" s="111" t="s">
        <v>168</v>
      </c>
      <c r="D65" s="113"/>
      <c r="E65" s="112">
        <v>600000</v>
      </c>
      <c r="F65" s="114">
        <f t="shared" si="0"/>
        <v>600000</v>
      </c>
    </row>
    <row r="66" spans="1:6" s="29" customFormat="1" x14ac:dyDescent="0.2">
      <c r="A66" s="110">
        <v>61</v>
      </c>
      <c r="B66" s="111" t="s">
        <v>163</v>
      </c>
      <c r="C66" s="111" t="s">
        <v>169</v>
      </c>
      <c r="D66" s="113"/>
      <c r="E66" s="112">
        <v>30000</v>
      </c>
      <c r="F66" s="114">
        <f t="shared" si="0"/>
        <v>30000</v>
      </c>
    </row>
    <row r="67" spans="1:6" s="29" customFormat="1" ht="72" x14ac:dyDescent="0.2">
      <c r="A67" s="110">
        <v>62</v>
      </c>
      <c r="B67" s="111" t="s">
        <v>170</v>
      </c>
      <c r="C67" s="111" t="s">
        <v>171</v>
      </c>
      <c r="D67" s="112">
        <v>347100</v>
      </c>
      <c r="E67" s="115"/>
      <c r="F67" s="114">
        <f t="shared" si="0"/>
        <v>347100</v>
      </c>
    </row>
    <row r="68" spans="1:6" s="29" customFormat="1" ht="72" x14ac:dyDescent="0.2">
      <c r="A68" s="110">
        <v>63</v>
      </c>
      <c r="B68" s="111" t="s">
        <v>170</v>
      </c>
      <c r="C68" s="111" t="s">
        <v>172</v>
      </c>
      <c r="D68" s="112">
        <v>471900</v>
      </c>
      <c r="E68" s="115"/>
      <c r="F68" s="114">
        <f t="shared" si="0"/>
        <v>471900</v>
      </c>
    </row>
    <row r="69" spans="1:6" s="29" customFormat="1" ht="72" x14ac:dyDescent="0.2">
      <c r="A69" s="110">
        <v>64</v>
      </c>
      <c r="B69" s="111" t="s">
        <v>170</v>
      </c>
      <c r="C69" s="111" t="s">
        <v>173</v>
      </c>
      <c r="D69" s="112">
        <v>1805700</v>
      </c>
      <c r="E69" s="115"/>
      <c r="F69" s="114">
        <f t="shared" si="0"/>
        <v>1805700</v>
      </c>
    </row>
    <row r="70" spans="1:6" s="29" customFormat="1" ht="72" x14ac:dyDescent="0.2">
      <c r="A70" s="110">
        <v>65</v>
      </c>
      <c r="B70" s="111" t="s">
        <v>170</v>
      </c>
      <c r="C70" s="111" t="s">
        <v>174</v>
      </c>
      <c r="D70" s="115"/>
      <c r="E70" s="112">
        <v>3717120</v>
      </c>
      <c r="F70" s="114">
        <f t="shared" ref="F70:F133" si="1">D70+E70</f>
        <v>3717120</v>
      </c>
    </row>
    <row r="71" spans="1:6" s="29" customFormat="1" ht="48" x14ac:dyDescent="0.2">
      <c r="A71" s="110">
        <v>66</v>
      </c>
      <c r="B71" s="111" t="s">
        <v>175</v>
      </c>
      <c r="C71" s="111" t="s">
        <v>176</v>
      </c>
      <c r="D71" s="112">
        <v>142000</v>
      </c>
      <c r="E71" s="115"/>
      <c r="F71" s="114">
        <f t="shared" si="1"/>
        <v>142000</v>
      </c>
    </row>
    <row r="72" spans="1:6" s="29" customFormat="1" ht="48" x14ac:dyDescent="0.2">
      <c r="A72" s="110">
        <v>67</v>
      </c>
      <c r="B72" s="111" t="s">
        <v>175</v>
      </c>
      <c r="C72" s="111" t="s">
        <v>177</v>
      </c>
      <c r="D72" s="115"/>
      <c r="E72" s="112">
        <v>350000</v>
      </c>
      <c r="F72" s="114">
        <f t="shared" si="1"/>
        <v>350000</v>
      </c>
    </row>
    <row r="73" spans="1:6" s="29" customFormat="1" ht="72" x14ac:dyDescent="0.2">
      <c r="A73" s="110">
        <v>68</v>
      </c>
      <c r="B73" s="111" t="s">
        <v>175</v>
      </c>
      <c r="C73" s="111" t="s">
        <v>178</v>
      </c>
      <c r="D73" s="112">
        <v>421200</v>
      </c>
      <c r="E73" s="115"/>
      <c r="F73" s="114">
        <f t="shared" si="1"/>
        <v>421200</v>
      </c>
    </row>
    <row r="74" spans="1:6" s="29" customFormat="1" ht="72" x14ac:dyDescent="0.2">
      <c r="A74" s="110">
        <v>69</v>
      </c>
      <c r="B74" s="111" t="s">
        <v>175</v>
      </c>
      <c r="C74" s="111" t="s">
        <v>179</v>
      </c>
      <c r="D74" s="112">
        <v>70200</v>
      </c>
      <c r="E74" s="115"/>
      <c r="F74" s="114">
        <f t="shared" si="1"/>
        <v>70200</v>
      </c>
    </row>
    <row r="75" spans="1:6" s="29" customFormat="1" ht="72" x14ac:dyDescent="0.2">
      <c r="A75" s="110">
        <v>70</v>
      </c>
      <c r="B75" s="111" t="s">
        <v>175</v>
      </c>
      <c r="C75" s="111" t="s">
        <v>180</v>
      </c>
      <c r="D75" s="112">
        <v>397800</v>
      </c>
      <c r="E75" s="113"/>
      <c r="F75" s="114">
        <f t="shared" si="1"/>
        <v>397800</v>
      </c>
    </row>
    <row r="76" spans="1:6" s="29" customFormat="1" x14ac:dyDescent="0.2">
      <c r="A76" s="110">
        <v>71</v>
      </c>
      <c r="B76" s="111" t="s">
        <v>175</v>
      </c>
      <c r="C76" s="111" t="s">
        <v>181</v>
      </c>
      <c r="D76" s="112">
        <v>700000</v>
      </c>
      <c r="E76" s="113"/>
      <c r="F76" s="114">
        <f t="shared" si="1"/>
        <v>700000</v>
      </c>
    </row>
    <row r="77" spans="1:6" s="29" customFormat="1" ht="72" x14ac:dyDescent="0.2">
      <c r="A77" s="110">
        <v>72</v>
      </c>
      <c r="B77" s="111" t="s">
        <v>182</v>
      </c>
      <c r="C77" s="111" t="s">
        <v>183</v>
      </c>
      <c r="D77" s="114"/>
      <c r="E77" s="112">
        <v>1513838.2</v>
      </c>
      <c r="F77" s="114">
        <f t="shared" si="1"/>
        <v>1513838.2</v>
      </c>
    </row>
    <row r="78" spans="1:6" s="29" customFormat="1" ht="72" x14ac:dyDescent="0.2">
      <c r="A78" s="110">
        <v>73</v>
      </c>
      <c r="B78" s="111" t="s">
        <v>182</v>
      </c>
      <c r="C78" s="111" t="s">
        <v>184</v>
      </c>
      <c r="D78" s="113"/>
      <c r="E78" s="112">
        <v>990000</v>
      </c>
      <c r="F78" s="114">
        <f t="shared" si="1"/>
        <v>990000</v>
      </c>
    </row>
    <row r="79" spans="1:6" s="29" customFormat="1" ht="72" x14ac:dyDescent="0.2">
      <c r="A79" s="110">
        <v>74</v>
      </c>
      <c r="B79" s="111" t="s">
        <v>182</v>
      </c>
      <c r="C79" s="111" t="s">
        <v>185</v>
      </c>
      <c r="D79" s="112">
        <v>148200</v>
      </c>
      <c r="E79" s="113"/>
      <c r="F79" s="114">
        <f t="shared" si="1"/>
        <v>148200</v>
      </c>
    </row>
    <row r="80" spans="1:6" s="29" customFormat="1" ht="48" x14ac:dyDescent="0.2">
      <c r="A80" s="110">
        <v>75</v>
      </c>
      <c r="B80" s="117" t="s">
        <v>186</v>
      </c>
      <c r="C80" s="117" t="s">
        <v>187</v>
      </c>
      <c r="D80" s="113"/>
      <c r="E80" s="118">
        <v>22487340</v>
      </c>
      <c r="F80" s="114">
        <f t="shared" si="1"/>
        <v>22487340</v>
      </c>
    </row>
    <row r="81" spans="1:6" s="29" customFormat="1" ht="96" x14ac:dyDescent="0.2">
      <c r="A81" s="110">
        <v>76</v>
      </c>
      <c r="B81" s="111" t="s">
        <v>188</v>
      </c>
      <c r="C81" s="111" t="s">
        <v>189</v>
      </c>
      <c r="D81" s="112">
        <v>1121000</v>
      </c>
      <c r="E81" s="115"/>
      <c r="F81" s="114">
        <f t="shared" si="1"/>
        <v>1121000</v>
      </c>
    </row>
    <row r="82" spans="1:6" s="29" customFormat="1" ht="96" x14ac:dyDescent="0.2">
      <c r="A82" s="110">
        <v>77</v>
      </c>
      <c r="B82" s="111" t="s">
        <v>190</v>
      </c>
      <c r="C82" s="111" t="s">
        <v>191</v>
      </c>
      <c r="D82" s="113"/>
      <c r="E82" s="112">
        <v>1964600</v>
      </c>
      <c r="F82" s="114">
        <f t="shared" si="1"/>
        <v>1964600</v>
      </c>
    </row>
    <row r="83" spans="1:6" s="29" customFormat="1" ht="72" x14ac:dyDescent="0.2">
      <c r="A83" s="110">
        <v>78</v>
      </c>
      <c r="B83" s="111" t="s">
        <v>190</v>
      </c>
      <c r="C83" s="111" t="s">
        <v>192</v>
      </c>
      <c r="D83" s="115"/>
      <c r="E83" s="112">
        <v>1109961</v>
      </c>
      <c r="F83" s="114">
        <f t="shared" si="1"/>
        <v>1109961</v>
      </c>
    </row>
    <row r="84" spans="1:6" s="29" customFormat="1" ht="48" x14ac:dyDescent="0.2">
      <c r="A84" s="110">
        <v>79</v>
      </c>
      <c r="B84" s="111" t="s">
        <v>193</v>
      </c>
      <c r="C84" s="111" t="s">
        <v>194</v>
      </c>
      <c r="D84" s="113"/>
      <c r="E84" s="112">
        <v>4359242.62</v>
      </c>
      <c r="F84" s="114">
        <f t="shared" si="1"/>
        <v>4359242.62</v>
      </c>
    </row>
    <row r="85" spans="1:6" s="29" customFormat="1" ht="48" x14ac:dyDescent="0.2">
      <c r="A85" s="110">
        <v>80</v>
      </c>
      <c r="B85" s="111" t="s">
        <v>193</v>
      </c>
      <c r="C85" s="111" t="s">
        <v>195</v>
      </c>
      <c r="D85" s="115"/>
      <c r="E85" s="112">
        <v>1727326</v>
      </c>
      <c r="F85" s="114">
        <f t="shared" si="1"/>
        <v>1727326</v>
      </c>
    </row>
    <row r="86" spans="1:6" s="29" customFormat="1" ht="48" x14ac:dyDescent="0.2">
      <c r="A86" s="110">
        <v>81</v>
      </c>
      <c r="B86" s="111" t="s">
        <v>193</v>
      </c>
      <c r="C86" s="111" t="s">
        <v>196</v>
      </c>
      <c r="D86" s="113"/>
      <c r="E86" s="112">
        <v>7892676</v>
      </c>
      <c r="F86" s="114">
        <f t="shared" si="1"/>
        <v>7892676</v>
      </c>
    </row>
    <row r="87" spans="1:6" s="29" customFormat="1" ht="48" x14ac:dyDescent="0.2">
      <c r="A87" s="110">
        <v>82</v>
      </c>
      <c r="B87" s="111" t="s">
        <v>193</v>
      </c>
      <c r="C87" s="111" t="s">
        <v>197</v>
      </c>
      <c r="D87" s="112">
        <v>136500</v>
      </c>
      <c r="E87" s="115"/>
      <c r="F87" s="114">
        <f t="shared" si="1"/>
        <v>136500</v>
      </c>
    </row>
    <row r="88" spans="1:6" s="29" customFormat="1" ht="72" x14ac:dyDescent="0.2">
      <c r="A88" s="110">
        <v>83</v>
      </c>
      <c r="B88" s="111" t="s">
        <v>193</v>
      </c>
      <c r="C88" s="111" t="s">
        <v>198</v>
      </c>
      <c r="D88" s="115"/>
      <c r="E88" s="112">
        <v>1300000</v>
      </c>
      <c r="F88" s="114">
        <f t="shared" si="1"/>
        <v>1300000</v>
      </c>
    </row>
    <row r="89" spans="1:6" s="29" customFormat="1" ht="48" x14ac:dyDescent="0.2">
      <c r="A89" s="110">
        <v>84</v>
      </c>
      <c r="B89" s="111" t="s">
        <v>193</v>
      </c>
      <c r="C89" s="111" t="s">
        <v>199</v>
      </c>
      <c r="D89" s="115"/>
      <c r="E89" s="112">
        <v>688492.13</v>
      </c>
      <c r="F89" s="114">
        <f t="shared" si="1"/>
        <v>688492.13</v>
      </c>
    </row>
    <row r="90" spans="1:6" s="29" customFormat="1" ht="72" x14ac:dyDescent="0.2">
      <c r="A90" s="110">
        <v>85</v>
      </c>
      <c r="B90" s="111" t="s">
        <v>193</v>
      </c>
      <c r="C90" s="111" t="s">
        <v>200</v>
      </c>
      <c r="D90" s="113"/>
      <c r="E90" s="112">
        <v>350000</v>
      </c>
      <c r="F90" s="114">
        <f t="shared" si="1"/>
        <v>350000</v>
      </c>
    </row>
    <row r="91" spans="1:6" s="29" customFormat="1" x14ac:dyDescent="0.2">
      <c r="A91" s="110">
        <v>86</v>
      </c>
      <c r="B91" s="111" t="s">
        <v>193</v>
      </c>
      <c r="C91" s="111" t="s">
        <v>201</v>
      </c>
      <c r="D91" s="112">
        <v>59880</v>
      </c>
      <c r="E91" s="113"/>
      <c r="F91" s="114">
        <f t="shared" si="1"/>
        <v>59880</v>
      </c>
    </row>
    <row r="92" spans="1:6" s="29" customFormat="1" x14ac:dyDescent="0.2">
      <c r="A92" s="110">
        <v>87</v>
      </c>
      <c r="B92" s="111" t="s">
        <v>193</v>
      </c>
      <c r="C92" s="111" t="s">
        <v>202</v>
      </c>
      <c r="D92" s="112">
        <v>291673</v>
      </c>
      <c r="E92" s="113"/>
      <c r="F92" s="114">
        <f t="shared" si="1"/>
        <v>291673</v>
      </c>
    </row>
    <row r="93" spans="1:6" s="29" customFormat="1" ht="168" x14ac:dyDescent="0.2">
      <c r="A93" s="110">
        <v>88</v>
      </c>
      <c r="B93" s="111" t="s">
        <v>193</v>
      </c>
      <c r="C93" s="111" t="s">
        <v>203</v>
      </c>
      <c r="D93" s="113"/>
      <c r="E93" s="112">
        <v>2435000</v>
      </c>
      <c r="F93" s="114">
        <f t="shared" si="1"/>
        <v>2435000</v>
      </c>
    </row>
    <row r="94" spans="1:6" s="29" customFormat="1" x14ac:dyDescent="0.2">
      <c r="A94" s="110">
        <v>89</v>
      </c>
      <c r="B94" s="111" t="s">
        <v>193</v>
      </c>
      <c r="C94" s="111" t="s">
        <v>204</v>
      </c>
      <c r="D94" s="112">
        <v>68000</v>
      </c>
      <c r="E94" s="113"/>
      <c r="F94" s="114">
        <f t="shared" si="1"/>
        <v>68000</v>
      </c>
    </row>
    <row r="95" spans="1:6" s="29" customFormat="1" x14ac:dyDescent="0.2">
      <c r="A95" s="110">
        <v>90</v>
      </c>
      <c r="B95" s="111" t="s">
        <v>193</v>
      </c>
      <c r="C95" s="111" t="s">
        <v>205</v>
      </c>
      <c r="D95" s="112">
        <v>28000</v>
      </c>
      <c r="E95" s="115"/>
      <c r="F95" s="114">
        <f t="shared" si="1"/>
        <v>28000</v>
      </c>
    </row>
    <row r="96" spans="1:6" s="29" customFormat="1" x14ac:dyDescent="0.2">
      <c r="A96" s="110">
        <v>91</v>
      </c>
      <c r="B96" s="111" t="s">
        <v>193</v>
      </c>
      <c r="C96" s="111" t="s">
        <v>206</v>
      </c>
      <c r="D96" s="112">
        <v>13000</v>
      </c>
      <c r="E96" s="113"/>
      <c r="F96" s="114">
        <f t="shared" si="1"/>
        <v>13000</v>
      </c>
    </row>
    <row r="97" spans="1:6" s="29" customFormat="1" x14ac:dyDescent="0.2">
      <c r="A97" s="110">
        <v>92</v>
      </c>
      <c r="B97" s="111" t="s">
        <v>193</v>
      </c>
      <c r="C97" s="111" t="s">
        <v>207</v>
      </c>
      <c r="D97" s="112">
        <v>18000</v>
      </c>
      <c r="E97" s="113"/>
      <c r="F97" s="114">
        <f t="shared" si="1"/>
        <v>18000</v>
      </c>
    </row>
    <row r="98" spans="1:6" s="29" customFormat="1" x14ac:dyDescent="0.2">
      <c r="A98" s="110">
        <v>93</v>
      </c>
      <c r="B98" s="111" t="s">
        <v>193</v>
      </c>
      <c r="C98" s="111" t="s">
        <v>208</v>
      </c>
      <c r="D98" s="112">
        <v>32000</v>
      </c>
      <c r="E98" s="113"/>
      <c r="F98" s="114">
        <f t="shared" si="1"/>
        <v>32000</v>
      </c>
    </row>
    <row r="99" spans="1:6" s="29" customFormat="1" ht="48" x14ac:dyDescent="0.2">
      <c r="A99" s="110">
        <v>94</v>
      </c>
      <c r="B99" s="111" t="s">
        <v>193</v>
      </c>
      <c r="C99" s="111" t="s">
        <v>209</v>
      </c>
      <c r="D99" s="112">
        <v>20000</v>
      </c>
      <c r="E99" s="115"/>
      <c r="F99" s="114">
        <f t="shared" si="1"/>
        <v>20000</v>
      </c>
    </row>
    <row r="100" spans="1:6" s="29" customFormat="1" ht="48" x14ac:dyDescent="0.2">
      <c r="A100" s="110">
        <v>95</v>
      </c>
      <c r="B100" s="111" t="s">
        <v>193</v>
      </c>
      <c r="C100" s="111" t="s">
        <v>210</v>
      </c>
      <c r="D100" s="112">
        <v>60000</v>
      </c>
      <c r="E100" s="115"/>
      <c r="F100" s="114">
        <f t="shared" si="1"/>
        <v>60000</v>
      </c>
    </row>
    <row r="101" spans="1:6" s="29" customFormat="1" x14ac:dyDescent="0.2">
      <c r="A101" s="110">
        <v>96</v>
      </c>
      <c r="B101" s="111" t="s">
        <v>193</v>
      </c>
      <c r="C101" s="111" t="s">
        <v>211</v>
      </c>
      <c r="D101" s="112">
        <v>24000</v>
      </c>
      <c r="E101" s="115"/>
      <c r="F101" s="114">
        <f t="shared" si="1"/>
        <v>24000</v>
      </c>
    </row>
    <row r="102" spans="1:6" s="29" customFormat="1" x14ac:dyDescent="0.2">
      <c r="A102" s="110">
        <v>97</v>
      </c>
      <c r="B102" s="111" t="s">
        <v>193</v>
      </c>
      <c r="C102" s="111" t="s">
        <v>212</v>
      </c>
      <c r="D102" s="112">
        <v>40000</v>
      </c>
      <c r="E102" s="115"/>
      <c r="F102" s="114">
        <f t="shared" si="1"/>
        <v>40000</v>
      </c>
    </row>
    <row r="103" spans="1:6" s="29" customFormat="1" ht="48" x14ac:dyDescent="0.2">
      <c r="A103" s="110">
        <v>98</v>
      </c>
      <c r="B103" s="111" t="s">
        <v>193</v>
      </c>
      <c r="C103" s="111" t="s">
        <v>213</v>
      </c>
      <c r="D103" s="112">
        <v>26000</v>
      </c>
      <c r="E103" s="115"/>
      <c r="F103" s="114">
        <f t="shared" si="1"/>
        <v>26000</v>
      </c>
    </row>
    <row r="104" spans="1:6" s="29" customFormat="1" ht="48" x14ac:dyDescent="0.2">
      <c r="A104" s="110">
        <v>99</v>
      </c>
      <c r="B104" s="111" t="s">
        <v>193</v>
      </c>
      <c r="C104" s="111" t="s">
        <v>214</v>
      </c>
      <c r="D104" s="112">
        <v>48000</v>
      </c>
      <c r="E104" s="115"/>
      <c r="F104" s="114">
        <f t="shared" si="1"/>
        <v>48000</v>
      </c>
    </row>
    <row r="105" spans="1:6" s="29" customFormat="1" ht="48" x14ac:dyDescent="0.2">
      <c r="A105" s="110">
        <v>100</v>
      </c>
      <c r="B105" s="111" t="s">
        <v>215</v>
      </c>
      <c r="C105" s="111" t="s">
        <v>216</v>
      </c>
      <c r="D105" s="115"/>
      <c r="E105" s="112">
        <v>980910</v>
      </c>
      <c r="F105" s="114">
        <f t="shared" si="1"/>
        <v>980910</v>
      </c>
    </row>
    <row r="106" spans="1:6" s="29" customFormat="1" ht="72" x14ac:dyDescent="0.2">
      <c r="A106" s="110">
        <v>101</v>
      </c>
      <c r="B106" s="111" t="s">
        <v>217</v>
      </c>
      <c r="C106" s="111" t="s">
        <v>218</v>
      </c>
      <c r="D106" s="112">
        <v>2000000</v>
      </c>
      <c r="E106" s="115"/>
      <c r="F106" s="114">
        <f t="shared" si="1"/>
        <v>2000000</v>
      </c>
    </row>
    <row r="107" spans="1:6" s="29" customFormat="1" ht="48" x14ac:dyDescent="0.2">
      <c r="A107" s="110">
        <v>102</v>
      </c>
      <c r="B107" s="111" t="s">
        <v>217</v>
      </c>
      <c r="C107" s="111" t="s">
        <v>219</v>
      </c>
      <c r="D107" s="112">
        <v>68000</v>
      </c>
      <c r="E107" s="113"/>
      <c r="F107" s="114">
        <f t="shared" si="1"/>
        <v>68000</v>
      </c>
    </row>
    <row r="108" spans="1:6" s="29" customFormat="1" ht="48" x14ac:dyDescent="0.2">
      <c r="A108" s="110">
        <v>103</v>
      </c>
      <c r="B108" s="111" t="s">
        <v>217</v>
      </c>
      <c r="C108" s="111" t="s">
        <v>220</v>
      </c>
      <c r="D108" s="112">
        <v>236000</v>
      </c>
      <c r="E108" s="113"/>
      <c r="F108" s="114">
        <f t="shared" si="1"/>
        <v>236000</v>
      </c>
    </row>
    <row r="109" spans="1:6" s="29" customFormat="1" ht="48" x14ac:dyDescent="0.2">
      <c r="A109" s="110">
        <v>104</v>
      </c>
      <c r="B109" s="111" t="s">
        <v>217</v>
      </c>
      <c r="C109" s="111" t="s">
        <v>221</v>
      </c>
      <c r="D109" s="112">
        <v>35140</v>
      </c>
      <c r="E109" s="115"/>
      <c r="F109" s="114">
        <f t="shared" si="1"/>
        <v>35140</v>
      </c>
    </row>
    <row r="110" spans="1:6" s="29" customFormat="1" ht="72" x14ac:dyDescent="0.2">
      <c r="A110" s="110">
        <v>105</v>
      </c>
      <c r="B110" s="111" t="s">
        <v>217</v>
      </c>
      <c r="C110" s="111" t="s">
        <v>222</v>
      </c>
      <c r="D110" s="112">
        <v>63000</v>
      </c>
      <c r="E110" s="113"/>
      <c r="F110" s="114">
        <f t="shared" si="1"/>
        <v>63000</v>
      </c>
    </row>
    <row r="111" spans="1:6" s="29" customFormat="1" ht="48" x14ac:dyDescent="0.2">
      <c r="A111" s="110">
        <v>106</v>
      </c>
      <c r="B111" s="111" t="s">
        <v>217</v>
      </c>
      <c r="C111" s="111" t="s">
        <v>223</v>
      </c>
      <c r="D111" s="112">
        <v>56000</v>
      </c>
      <c r="E111" s="113"/>
      <c r="F111" s="114">
        <f t="shared" si="1"/>
        <v>56000</v>
      </c>
    </row>
    <row r="112" spans="1:6" s="29" customFormat="1" ht="72" x14ac:dyDescent="0.2">
      <c r="A112" s="110">
        <v>107</v>
      </c>
      <c r="B112" s="111" t="s">
        <v>217</v>
      </c>
      <c r="C112" s="111" t="s">
        <v>224</v>
      </c>
      <c r="D112" s="112">
        <v>202000</v>
      </c>
      <c r="E112" s="115"/>
      <c r="F112" s="114">
        <f t="shared" si="1"/>
        <v>202000</v>
      </c>
    </row>
    <row r="113" spans="1:6" s="29" customFormat="1" ht="48" x14ac:dyDescent="0.2">
      <c r="A113" s="110">
        <v>108</v>
      </c>
      <c r="B113" s="111" t="s">
        <v>225</v>
      </c>
      <c r="C113" s="111" t="s">
        <v>226</v>
      </c>
      <c r="D113" s="112">
        <v>281500</v>
      </c>
      <c r="E113" s="115"/>
      <c r="F113" s="114">
        <f t="shared" si="1"/>
        <v>281500</v>
      </c>
    </row>
    <row r="114" spans="1:6" s="29" customFormat="1" ht="48" x14ac:dyDescent="0.2">
      <c r="A114" s="110">
        <v>109</v>
      </c>
      <c r="B114" s="111" t="s">
        <v>225</v>
      </c>
      <c r="C114" s="111" t="s">
        <v>227</v>
      </c>
      <c r="D114" s="115"/>
      <c r="E114" s="112">
        <v>2000000</v>
      </c>
      <c r="F114" s="114">
        <f t="shared" si="1"/>
        <v>2000000</v>
      </c>
    </row>
    <row r="115" spans="1:6" s="29" customFormat="1" ht="48" x14ac:dyDescent="0.2">
      <c r="A115" s="110">
        <v>110</v>
      </c>
      <c r="B115" s="111" t="s">
        <v>225</v>
      </c>
      <c r="C115" s="111" t="s">
        <v>228</v>
      </c>
      <c r="D115" s="113"/>
      <c r="E115" s="112">
        <v>898500</v>
      </c>
      <c r="F115" s="114">
        <f t="shared" si="1"/>
        <v>898500</v>
      </c>
    </row>
    <row r="116" spans="1:6" s="29" customFormat="1" ht="72" x14ac:dyDescent="0.2">
      <c r="A116" s="110">
        <v>111</v>
      </c>
      <c r="B116" s="111" t="s">
        <v>225</v>
      </c>
      <c r="C116" s="111" t="s">
        <v>229</v>
      </c>
      <c r="D116" s="113"/>
      <c r="E116" s="112">
        <v>250000</v>
      </c>
      <c r="F116" s="114">
        <f t="shared" si="1"/>
        <v>250000</v>
      </c>
    </row>
    <row r="117" spans="1:6" s="29" customFormat="1" ht="72" x14ac:dyDescent="0.2">
      <c r="A117" s="110">
        <v>112</v>
      </c>
      <c r="B117" s="111" t="s">
        <v>225</v>
      </c>
      <c r="C117" s="111" t="s">
        <v>230</v>
      </c>
      <c r="D117" s="114"/>
      <c r="E117" s="112">
        <v>45000</v>
      </c>
      <c r="F117" s="114">
        <f t="shared" si="1"/>
        <v>45000</v>
      </c>
    </row>
    <row r="118" spans="1:6" s="29" customFormat="1" ht="48" x14ac:dyDescent="0.2">
      <c r="A118" s="110">
        <v>113</v>
      </c>
      <c r="B118" s="111" t="s">
        <v>225</v>
      </c>
      <c r="C118" s="111" t="s">
        <v>231</v>
      </c>
      <c r="D118" s="113"/>
      <c r="E118" s="112">
        <v>300000</v>
      </c>
      <c r="F118" s="114">
        <f t="shared" si="1"/>
        <v>300000</v>
      </c>
    </row>
    <row r="119" spans="1:6" s="29" customFormat="1" ht="48" x14ac:dyDescent="0.2">
      <c r="A119" s="110">
        <v>114</v>
      </c>
      <c r="B119" s="111" t="s">
        <v>225</v>
      </c>
      <c r="C119" s="111" t="s">
        <v>232</v>
      </c>
      <c r="D119" s="113"/>
      <c r="E119" s="112">
        <v>300000</v>
      </c>
      <c r="F119" s="114">
        <f t="shared" si="1"/>
        <v>300000</v>
      </c>
    </row>
    <row r="120" spans="1:6" s="29" customFormat="1" ht="48" x14ac:dyDescent="0.2">
      <c r="A120" s="110">
        <v>115</v>
      </c>
      <c r="B120" s="111" t="s">
        <v>225</v>
      </c>
      <c r="C120" s="111" t="s">
        <v>233</v>
      </c>
      <c r="D120" s="115"/>
      <c r="E120" s="112">
        <v>150000</v>
      </c>
      <c r="F120" s="114">
        <f t="shared" si="1"/>
        <v>150000</v>
      </c>
    </row>
    <row r="121" spans="1:6" s="29" customFormat="1" ht="48" x14ac:dyDescent="0.2">
      <c r="A121" s="110">
        <v>116</v>
      </c>
      <c r="B121" s="111" t="s">
        <v>225</v>
      </c>
      <c r="C121" s="111" t="s">
        <v>234</v>
      </c>
      <c r="D121" s="113"/>
      <c r="E121" s="112">
        <v>350000</v>
      </c>
      <c r="F121" s="114">
        <f t="shared" si="1"/>
        <v>350000</v>
      </c>
    </row>
    <row r="122" spans="1:6" s="29" customFormat="1" ht="48" x14ac:dyDescent="0.2">
      <c r="A122" s="110">
        <v>117</v>
      </c>
      <c r="B122" s="111" t="s">
        <v>225</v>
      </c>
      <c r="C122" s="111" t="s">
        <v>235</v>
      </c>
      <c r="D122" s="113"/>
      <c r="E122" s="112">
        <v>270000</v>
      </c>
      <c r="F122" s="114">
        <f t="shared" si="1"/>
        <v>270000</v>
      </c>
    </row>
    <row r="123" spans="1:6" s="29" customFormat="1" ht="48" x14ac:dyDescent="0.2">
      <c r="A123" s="110">
        <v>118</v>
      </c>
      <c r="B123" s="111" t="s">
        <v>225</v>
      </c>
      <c r="C123" s="111" t="s">
        <v>236</v>
      </c>
      <c r="D123" s="119"/>
      <c r="E123" s="112">
        <v>210000</v>
      </c>
      <c r="F123" s="114">
        <f t="shared" si="1"/>
        <v>210000</v>
      </c>
    </row>
    <row r="124" spans="1:6" s="29" customFormat="1" x14ac:dyDescent="0.2">
      <c r="A124" s="110">
        <v>119</v>
      </c>
      <c r="B124" s="111" t="s">
        <v>225</v>
      </c>
      <c r="C124" s="111" t="s">
        <v>237</v>
      </c>
      <c r="D124" s="112">
        <v>28200</v>
      </c>
      <c r="E124" s="113"/>
      <c r="F124" s="114">
        <f t="shared" si="1"/>
        <v>28200</v>
      </c>
    </row>
    <row r="125" spans="1:6" s="29" customFormat="1" ht="48" x14ac:dyDescent="0.2">
      <c r="A125" s="110">
        <v>120</v>
      </c>
      <c r="B125" s="111" t="s">
        <v>225</v>
      </c>
      <c r="C125" s="111" t="s">
        <v>238</v>
      </c>
      <c r="D125" s="112">
        <v>69000</v>
      </c>
      <c r="E125" s="115"/>
      <c r="F125" s="114">
        <f t="shared" si="1"/>
        <v>69000</v>
      </c>
    </row>
    <row r="126" spans="1:6" s="29" customFormat="1" ht="48" x14ac:dyDescent="0.2">
      <c r="A126" s="110">
        <v>121</v>
      </c>
      <c r="B126" s="111" t="s">
        <v>225</v>
      </c>
      <c r="C126" s="111" t="s">
        <v>239</v>
      </c>
      <c r="D126" s="112">
        <v>516500</v>
      </c>
      <c r="E126" s="115"/>
      <c r="F126" s="114">
        <f t="shared" si="1"/>
        <v>516500</v>
      </c>
    </row>
    <row r="127" spans="1:6" s="29" customFormat="1" ht="48" x14ac:dyDescent="0.2">
      <c r="A127" s="110">
        <v>122</v>
      </c>
      <c r="B127" s="111" t="s">
        <v>225</v>
      </c>
      <c r="C127" s="111" t="s">
        <v>240</v>
      </c>
      <c r="D127" s="112">
        <v>495000</v>
      </c>
      <c r="E127" s="113"/>
      <c r="F127" s="114">
        <f t="shared" si="1"/>
        <v>495000</v>
      </c>
    </row>
    <row r="128" spans="1:6" s="29" customFormat="1" ht="120" x14ac:dyDescent="0.2">
      <c r="A128" s="110">
        <v>123</v>
      </c>
      <c r="B128" s="111" t="s">
        <v>225</v>
      </c>
      <c r="C128" s="111" t="s">
        <v>241</v>
      </c>
      <c r="D128" s="113"/>
      <c r="E128" s="112">
        <v>900000</v>
      </c>
      <c r="F128" s="114">
        <f t="shared" si="1"/>
        <v>900000</v>
      </c>
    </row>
    <row r="129" spans="1:6" s="29" customFormat="1" x14ac:dyDescent="0.2">
      <c r="A129" s="110">
        <v>124</v>
      </c>
      <c r="B129" s="111" t="s">
        <v>225</v>
      </c>
      <c r="C129" s="111" t="s">
        <v>242</v>
      </c>
      <c r="D129" s="112">
        <v>250000</v>
      </c>
      <c r="E129" s="113"/>
      <c r="F129" s="114">
        <f t="shared" si="1"/>
        <v>250000</v>
      </c>
    </row>
    <row r="130" spans="1:6" s="29" customFormat="1" x14ac:dyDescent="0.2">
      <c r="A130" s="110">
        <v>125</v>
      </c>
      <c r="B130" s="111" t="s">
        <v>225</v>
      </c>
      <c r="C130" s="111" t="s">
        <v>243</v>
      </c>
      <c r="D130" s="112">
        <v>499000</v>
      </c>
      <c r="E130" s="113"/>
      <c r="F130" s="114">
        <f t="shared" si="1"/>
        <v>499000</v>
      </c>
    </row>
    <row r="131" spans="1:6" s="29" customFormat="1" x14ac:dyDescent="0.2">
      <c r="A131" s="110">
        <v>126</v>
      </c>
      <c r="B131" s="111" t="s">
        <v>225</v>
      </c>
      <c r="C131" s="111" t="s">
        <v>244</v>
      </c>
      <c r="D131" s="113"/>
      <c r="E131" s="112">
        <v>250000</v>
      </c>
      <c r="F131" s="114">
        <f t="shared" si="1"/>
        <v>250000</v>
      </c>
    </row>
    <row r="132" spans="1:6" s="29" customFormat="1" ht="72" x14ac:dyDescent="0.2">
      <c r="A132" s="110">
        <v>127</v>
      </c>
      <c r="B132" s="111" t="s">
        <v>225</v>
      </c>
      <c r="C132" s="111" t="s">
        <v>245</v>
      </c>
      <c r="D132" s="114"/>
      <c r="E132" s="112">
        <v>338000</v>
      </c>
      <c r="F132" s="114">
        <f t="shared" si="1"/>
        <v>338000</v>
      </c>
    </row>
    <row r="133" spans="1:6" s="29" customFormat="1" x14ac:dyDescent="0.2">
      <c r="A133" s="110">
        <v>128</v>
      </c>
      <c r="B133" s="111" t="s">
        <v>225</v>
      </c>
      <c r="C133" s="111" t="s">
        <v>246</v>
      </c>
      <c r="D133" s="115"/>
      <c r="E133" s="112">
        <v>100000</v>
      </c>
      <c r="F133" s="114">
        <f t="shared" si="1"/>
        <v>100000</v>
      </c>
    </row>
    <row r="134" spans="1:6" s="29" customFormat="1" ht="48" x14ac:dyDescent="0.2">
      <c r="A134" s="110">
        <v>129</v>
      </c>
      <c r="B134" s="111" t="s">
        <v>225</v>
      </c>
      <c r="C134" s="111" t="s">
        <v>247</v>
      </c>
      <c r="D134" s="115"/>
      <c r="E134" s="112">
        <v>100000</v>
      </c>
      <c r="F134" s="114">
        <f t="shared" ref="F134:F197" si="2">D134+E134</f>
        <v>100000</v>
      </c>
    </row>
    <row r="135" spans="1:6" s="29" customFormat="1" ht="48" x14ac:dyDescent="0.2">
      <c r="A135" s="110">
        <v>130</v>
      </c>
      <c r="B135" s="111" t="s">
        <v>225</v>
      </c>
      <c r="C135" s="111" t="s">
        <v>248</v>
      </c>
      <c r="D135" s="115"/>
      <c r="E135" s="112">
        <v>500000</v>
      </c>
      <c r="F135" s="114">
        <f t="shared" si="2"/>
        <v>500000</v>
      </c>
    </row>
    <row r="136" spans="1:6" s="29" customFormat="1" ht="72" x14ac:dyDescent="0.2">
      <c r="A136" s="110">
        <v>131</v>
      </c>
      <c r="B136" s="111" t="s">
        <v>225</v>
      </c>
      <c r="C136" s="111" t="s">
        <v>249</v>
      </c>
      <c r="D136" s="114"/>
      <c r="E136" s="112">
        <v>126000</v>
      </c>
      <c r="F136" s="114">
        <f t="shared" si="2"/>
        <v>126000</v>
      </c>
    </row>
    <row r="137" spans="1:6" s="29" customFormat="1" ht="48" x14ac:dyDescent="0.2">
      <c r="A137" s="110">
        <v>132</v>
      </c>
      <c r="B137" s="111" t="s">
        <v>225</v>
      </c>
      <c r="C137" s="111" t="s">
        <v>250</v>
      </c>
      <c r="D137" s="115"/>
      <c r="E137" s="112">
        <v>395700</v>
      </c>
      <c r="F137" s="114">
        <f t="shared" si="2"/>
        <v>395700</v>
      </c>
    </row>
    <row r="138" spans="1:6" s="29" customFormat="1" ht="48" x14ac:dyDescent="0.2">
      <c r="A138" s="110">
        <v>133</v>
      </c>
      <c r="B138" s="111" t="s">
        <v>225</v>
      </c>
      <c r="C138" s="111" t="s">
        <v>251</v>
      </c>
      <c r="D138" s="113"/>
      <c r="E138" s="112">
        <v>7518300</v>
      </c>
      <c r="F138" s="114">
        <f t="shared" si="2"/>
        <v>7518300</v>
      </c>
    </row>
    <row r="139" spans="1:6" s="29" customFormat="1" ht="72" x14ac:dyDescent="0.2">
      <c r="A139" s="110">
        <v>134</v>
      </c>
      <c r="B139" s="111" t="s">
        <v>225</v>
      </c>
      <c r="C139" s="111" t="s">
        <v>252</v>
      </c>
      <c r="D139" s="113"/>
      <c r="E139" s="112">
        <v>12910880</v>
      </c>
      <c r="F139" s="114">
        <f t="shared" si="2"/>
        <v>12910880</v>
      </c>
    </row>
    <row r="140" spans="1:6" s="29" customFormat="1" ht="72" x14ac:dyDescent="0.2">
      <c r="A140" s="110">
        <v>135</v>
      </c>
      <c r="B140" s="111" t="s">
        <v>225</v>
      </c>
      <c r="C140" s="111" t="s">
        <v>253</v>
      </c>
      <c r="D140" s="113"/>
      <c r="E140" s="112">
        <v>2368705.0299999998</v>
      </c>
      <c r="F140" s="114">
        <f t="shared" si="2"/>
        <v>2368705.0299999998</v>
      </c>
    </row>
    <row r="141" spans="1:6" s="29" customFormat="1" ht="72" x14ac:dyDescent="0.2">
      <c r="A141" s="110">
        <v>136</v>
      </c>
      <c r="B141" s="111" t="s">
        <v>225</v>
      </c>
      <c r="C141" s="111" t="s">
        <v>254</v>
      </c>
      <c r="D141" s="114"/>
      <c r="E141" s="112">
        <v>50000</v>
      </c>
      <c r="F141" s="114">
        <f t="shared" si="2"/>
        <v>50000</v>
      </c>
    </row>
    <row r="142" spans="1:6" s="29" customFormat="1" x14ac:dyDescent="0.2">
      <c r="A142" s="110">
        <v>137</v>
      </c>
      <c r="B142" s="111" t="s">
        <v>225</v>
      </c>
      <c r="C142" s="111" t="s">
        <v>255</v>
      </c>
      <c r="D142" s="115"/>
      <c r="E142" s="112">
        <v>30000</v>
      </c>
      <c r="F142" s="114">
        <f t="shared" si="2"/>
        <v>30000</v>
      </c>
    </row>
    <row r="143" spans="1:6" s="29" customFormat="1" ht="48" x14ac:dyDescent="0.2">
      <c r="A143" s="110">
        <v>138</v>
      </c>
      <c r="B143" s="111" t="s">
        <v>225</v>
      </c>
      <c r="C143" s="111" t="s">
        <v>256</v>
      </c>
      <c r="D143" s="115"/>
      <c r="E143" s="112">
        <v>30000</v>
      </c>
      <c r="F143" s="114">
        <f t="shared" si="2"/>
        <v>30000</v>
      </c>
    </row>
    <row r="144" spans="1:6" s="29" customFormat="1" ht="72" x14ac:dyDescent="0.2">
      <c r="A144" s="110">
        <v>139</v>
      </c>
      <c r="B144" s="111" t="s">
        <v>225</v>
      </c>
      <c r="C144" s="111" t="s">
        <v>257</v>
      </c>
      <c r="D144" s="115"/>
      <c r="E144" s="112">
        <v>30000</v>
      </c>
      <c r="F144" s="114">
        <f t="shared" si="2"/>
        <v>30000</v>
      </c>
    </row>
    <row r="145" spans="1:6" s="29" customFormat="1" ht="48" x14ac:dyDescent="0.2">
      <c r="A145" s="110">
        <v>140</v>
      </c>
      <c r="B145" s="111" t="s">
        <v>225</v>
      </c>
      <c r="C145" s="111" t="s">
        <v>258</v>
      </c>
      <c r="D145" s="115"/>
      <c r="E145" s="112">
        <v>210000</v>
      </c>
      <c r="F145" s="114">
        <f t="shared" si="2"/>
        <v>210000</v>
      </c>
    </row>
    <row r="146" spans="1:6" s="29" customFormat="1" ht="72" x14ac:dyDescent="0.2">
      <c r="A146" s="110">
        <v>141</v>
      </c>
      <c r="B146" s="111" t="s">
        <v>259</v>
      </c>
      <c r="C146" s="111" t="s">
        <v>260</v>
      </c>
      <c r="D146" s="113"/>
      <c r="E146" s="112">
        <v>3300000</v>
      </c>
      <c r="F146" s="114">
        <f t="shared" si="2"/>
        <v>3300000</v>
      </c>
    </row>
    <row r="147" spans="1:6" s="29" customFormat="1" ht="48" x14ac:dyDescent="0.2">
      <c r="A147" s="110">
        <v>142</v>
      </c>
      <c r="B147" s="111" t="s">
        <v>261</v>
      </c>
      <c r="C147" s="111" t="s">
        <v>262</v>
      </c>
      <c r="D147" s="112">
        <v>121000</v>
      </c>
      <c r="E147" s="115"/>
      <c r="F147" s="114">
        <f t="shared" si="2"/>
        <v>121000</v>
      </c>
    </row>
    <row r="148" spans="1:6" s="29" customFormat="1" ht="48" x14ac:dyDescent="0.2">
      <c r="A148" s="110">
        <v>143</v>
      </c>
      <c r="B148" s="111" t="s">
        <v>263</v>
      </c>
      <c r="C148" s="111" t="s">
        <v>264</v>
      </c>
      <c r="D148" s="113"/>
      <c r="E148" s="112">
        <v>462000</v>
      </c>
      <c r="F148" s="114">
        <f t="shared" si="2"/>
        <v>462000</v>
      </c>
    </row>
    <row r="149" spans="1:6" s="29" customFormat="1" ht="48" x14ac:dyDescent="0.2">
      <c r="A149" s="110">
        <v>144</v>
      </c>
      <c r="B149" s="111" t="s">
        <v>265</v>
      </c>
      <c r="C149" s="111" t="s">
        <v>266</v>
      </c>
      <c r="D149" s="113"/>
      <c r="E149" s="112">
        <v>25000</v>
      </c>
      <c r="F149" s="114">
        <f t="shared" si="2"/>
        <v>25000</v>
      </c>
    </row>
    <row r="150" spans="1:6" s="29" customFormat="1" ht="48" x14ac:dyDescent="0.2">
      <c r="A150" s="110">
        <v>145</v>
      </c>
      <c r="B150" s="111" t="s">
        <v>265</v>
      </c>
      <c r="C150" s="111" t="s">
        <v>267</v>
      </c>
      <c r="D150" s="113"/>
      <c r="E150" s="112">
        <v>25000</v>
      </c>
      <c r="F150" s="114">
        <f t="shared" si="2"/>
        <v>25000</v>
      </c>
    </row>
    <row r="151" spans="1:6" s="29" customFormat="1" ht="48" x14ac:dyDescent="0.2">
      <c r="A151" s="110">
        <v>146</v>
      </c>
      <c r="B151" s="111" t="s">
        <v>265</v>
      </c>
      <c r="C151" s="111" t="s">
        <v>268</v>
      </c>
      <c r="D151" s="113"/>
      <c r="E151" s="112">
        <v>25000</v>
      </c>
      <c r="F151" s="114">
        <f t="shared" si="2"/>
        <v>25000</v>
      </c>
    </row>
    <row r="152" spans="1:6" s="29" customFormat="1" ht="120" x14ac:dyDescent="0.2">
      <c r="A152" s="110">
        <v>147</v>
      </c>
      <c r="B152" s="111" t="s">
        <v>269</v>
      </c>
      <c r="C152" s="111" t="s">
        <v>270</v>
      </c>
      <c r="D152" s="113"/>
      <c r="E152" s="112">
        <v>3116000</v>
      </c>
      <c r="F152" s="114">
        <f t="shared" si="2"/>
        <v>3116000</v>
      </c>
    </row>
    <row r="153" spans="1:6" s="29" customFormat="1" ht="120" x14ac:dyDescent="0.2">
      <c r="A153" s="110">
        <v>148</v>
      </c>
      <c r="B153" s="111" t="s">
        <v>269</v>
      </c>
      <c r="C153" s="111" t="s">
        <v>271</v>
      </c>
      <c r="D153" s="115"/>
      <c r="E153" s="112">
        <v>164000</v>
      </c>
      <c r="F153" s="114">
        <f t="shared" si="2"/>
        <v>164000</v>
      </c>
    </row>
    <row r="154" spans="1:6" s="29" customFormat="1" ht="72" x14ac:dyDescent="0.2">
      <c r="A154" s="110">
        <v>149</v>
      </c>
      <c r="B154" s="111" t="s">
        <v>269</v>
      </c>
      <c r="C154" s="111" t="s">
        <v>272</v>
      </c>
      <c r="D154" s="112">
        <v>932100</v>
      </c>
      <c r="E154" s="115"/>
      <c r="F154" s="114">
        <f t="shared" si="2"/>
        <v>932100</v>
      </c>
    </row>
    <row r="155" spans="1:6" s="29" customFormat="1" ht="48" x14ac:dyDescent="0.2">
      <c r="A155" s="110">
        <v>150</v>
      </c>
      <c r="B155" s="111" t="s">
        <v>269</v>
      </c>
      <c r="C155" s="111" t="s">
        <v>273</v>
      </c>
      <c r="D155" s="112">
        <v>241800</v>
      </c>
      <c r="E155" s="113"/>
      <c r="F155" s="114">
        <f t="shared" si="2"/>
        <v>241800</v>
      </c>
    </row>
    <row r="156" spans="1:6" s="29" customFormat="1" ht="48" x14ac:dyDescent="0.2">
      <c r="A156" s="110">
        <v>151</v>
      </c>
      <c r="B156" s="111" t="s">
        <v>269</v>
      </c>
      <c r="C156" s="111" t="s">
        <v>274</v>
      </c>
      <c r="D156" s="112">
        <v>234000</v>
      </c>
      <c r="E156" s="115"/>
      <c r="F156" s="114">
        <f t="shared" si="2"/>
        <v>234000</v>
      </c>
    </row>
    <row r="157" spans="1:6" s="29" customFormat="1" ht="48" x14ac:dyDescent="0.2">
      <c r="A157" s="110">
        <v>152</v>
      </c>
      <c r="B157" s="111" t="s">
        <v>269</v>
      </c>
      <c r="C157" s="111" t="s">
        <v>275</v>
      </c>
      <c r="D157" s="112">
        <v>124800</v>
      </c>
      <c r="E157" s="115"/>
      <c r="F157" s="114">
        <f t="shared" si="2"/>
        <v>124800</v>
      </c>
    </row>
    <row r="158" spans="1:6" s="29" customFormat="1" ht="72" x14ac:dyDescent="0.2">
      <c r="A158" s="110">
        <v>153</v>
      </c>
      <c r="B158" s="111" t="s">
        <v>269</v>
      </c>
      <c r="C158" s="111" t="s">
        <v>276</v>
      </c>
      <c r="D158" s="113"/>
      <c r="E158" s="112">
        <v>2950000</v>
      </c>
      <c r="F158" s="114">
        <f t="shared" si="2"/>
        <v>2950000</v>
      </c>
    </row>
    <row r="159" spans="1:6" s="29" customFormat="1" ht="72" x14ac:dyDescent="0.2">
      <c r="A159" s="110">
        <v>154</v>
      </c>
      <c r="B159" s="111" t="s">
        <v>269</v>
      </c>
      <c r="C159" s="111" t="s">
        <v>277</v>
      </c>
      <c r="D159" s="113"/>
      <c r="E159" s="112">
        <v>2389200</v>
      </c>
      <c r="F159" s="114">
        <f t="shared" si="2"/>
        <v>2389200</v>
      </c>
    </row>
    <row r="160" spans="1:6" s="29" customFormat="1" ht="72" x14ac:dyDescent="0.2">
      <c r="A160" s="110">
        <v>155</v>
      </c>
      <c r="B160" s="111" t="s">
        <v>269</v>
      </c>
      <c r="C160" s="111" t="s">
        <v>278</v>
      </c>
      <c r="D160" s="113"/>
      <c r="E160" s="112">
        <v>7415477.0999999996</v>
      </c>
      <c r="F160" s="114">
        <f t="shared" si="2"/>
        <v>7415477.0999999996</v>
      </c>
    </row>
    <row r="161" spans="1:6" s="29" customFormat="1" ht="48" x14ac:dyDescent="0.2">
      <c r="A161" s="110">
        <v>156</v>
      </c>
      <c r="B161" s="111" t="s">
        <v>279</v>
      </c>
      <c r="C161" s="111" t="s">
        <v>280</v>
      </c>
      <c r="D161" s="112">
        <v>563676</v>
      </c>
      <c r="E161" s="113"/>
      <c r="F161" s="114">
        <f t="shared" si="2"/>
        <v>563676</v>
      </c>
    </row>
    <row r="162" spans="1:6" s="29" customFormat="1" ht="48" x14ac:dyDescent="0.2">
      <c r="A162" s="110">
        <v>157</v>
      </c>
      <c r="B162" s="111" t="s">
        <v>279</v>
      </c>
      <c r="C162" s="111" t="s">
        <v>281</v>
      </c>
      <c r="D162" s="113"/>
      <c r="E162" s="112">
        <v>50000</v>
      </c>
      <c r="F162" s="114">
        <f t="shared" si="2"/>
        <v>50000</v>
      </c>
    </row>
    <row r="163" spans="1:6" s="29" customFormat="1" ht="48" x14ac:dyDescent="0.2">
      <c r="A163" s="110">
        <v>158</v>
      </c>
      <c r="B163" s="111" t="s">
        <v>279</v>
      </c>
      <c r="C163" s="111" t="s">
        <v>282</v>
      </c>
      <c r="D163" s="113"/>
      <c r="E163" s="112">
        <v>148060</v>
      </c>
      <c r="F163" s="114">
        <f t="shared" si="2"/>
        <v>148060</v>
      </c>
    </row>
    <row r="164" spans="1:6" s="29" customFormat="1" ht="48" x14ac:dyDescent="0.2">
      <c r="A164" s="110">
        <v>159</v>
      </c>
      <c r="B164" s="111" t="s">
        <v>279</v>
      </c>
      <c r="C164" s="111" t="s">
        <v>283</v>
      </c>
      <c r="D164" s="113"/>
      <c r="E164" s="112">
        <v>14960</v>
      </c>
      <c r="F164" s="114">
        <f t="shared" si="2"/>
        <v>14960</v>
      </c>
    </row>
    <row r="165" spans="1:6" s="29" customFormat="1" ht="48" x14ac:dyDescent="0.2">
      <c r="A165" s="110">
        <v>160</v>
      </c>
      <c r="B165" s="111" t="s">
        <v>279</v>
      </c>
      <c r="C165" s="111" t="s">
        <v>284</v>
      </c>
      <c r="D165" s="113"/>
      <c r="E165" s="112">
        <v>10000</v>
      </c>
      <c r="F165" s="114">
        <f t="shared" si="2"/>
        <v>10000</v>
      </c>
    </row>
    <row r="166" spans="1:6" s="29" customFormat="1" ht="72" x14ac:dyDescent="0.2">
      <c r="A166" s="110">
        <v>161</v>
      </c>
      <c r="B166" s="111" t="s">
        <v>279</v>
      </c>
      <c r="C166" s="111" t="s">
        <v>285</v>
      </c>
      <c r="D166" s="113"/>
      <c r="E166" s="112">
        <v>10000</v>
      </c>
      <c r="F166" s="114">
        <f t="shared" si="2"/>
        <v>10000</v>
      </c>
    </row>
    <row r="167" spans="1:6" s="29" customFormat="1" x14ac:dyDescent="0.2">
      <c r="A167" s="110">
        <v>162</v>
      </c>
      <c r="B167" s="111" t="s">
        <v>279</v>
      </c>
      <c r="C167" s="111" t="s">
        <v>286</v>
      </c>
      <c r="D167" s="112">
        <v>10000</v>
      </c>
      <c r="E167" s="113"/>
      <c r="F167" s="114">
        <f t="shared" si="2"/>
        <v>10000</v>
      </c>
    </row>
    <row r="168" spans="1:6" s="29" customFormat="1" ht="72" x14ac:dyDescent="0.2">
      <c r="A168" s="110">
        <v>163</v>
      </c>
      <c r="B168" s="111" t="s">
        <v>287</v>
      </c>
      <c r="C168" s="111" t="s">
        <v>288</v>
      </c>
      <c r="D168" s="115"/>
      <c r="E168" s="112">
        <v>47740</v>
      </c>
      <c r="F168" s="114">
        <f t="shared" si="2"/>
        <v>47740</v>
      </c>
    </row>
    <row r="169" spans="1:6" s="29" customFormat="1" ht="48" x14ac:dyDescent="0.2">
      <c r="A169" s="110">
        <v>164</v>
      </c>
      <c r="B169" s="111" t="s">
        <v>289</v>
      </c>
      <c r="C169" s="111" t="s">
        <v>290</v>
      </c>
      <c r="D169" s="112">
        <v>130000</v>
      </c>
      <c r="E169" s="115"/>
      <c r="F169" s="114">
        <f t="shared" si="2"/>
        <v>130000</v>
      </c>
    </row>
    <row r="170" spans="1:6" s="29" customFormat="1" x14ac:dyDescent="0.2">
      <c r="A170" s="110">
        <v>165</v>
      </c>
      <c r="B170" s="111" t="s">
        <v>289</v>
      </c>
      <c r="C170" s="111" t="s">
        <v>291</v>
      </c>
      <c r="D170" s="112">
        <v>130000</v>
      </c>
      <c r="E170" s="115"/>
      <c r="F170" s="114">
        <f t="shared" si="2"/>
        <v>130000</v>
      </c>
    </row>
    <row r="171" spans="1:6" s="29" customFormat="1" ht="48" x14ac:dyDescent="0.2">
      <c r="A171" s="110">
        <v>166</v>
      </c>
      <c r="B171" s="111" t="s">
        <v>289</v>
      </c>
      <c r="C171" s="111" t="s">
        <v>292</v>
      </c>
      <c r="D171" s="112">
        <v>125000</v>
      </c>
      <c r="E171" s="113"/>
      <c r="F171" s="114">
        <f t="shared" si="2"/>
        <v>125000</v>
      </c>
    </row>
    <row r="172" spans="1:6" s="29" customFormat="1" ht="48" x14ac:dyDescent="0.2">
      <c r="A172" s="110">
        <v>167</v>
      </c>
      <c r="B172" s="111" t="s">
        <v>289</v>
      </c>
      <c r="C172" s="111" t="s">
        <v>293</v>
      </c>
      <c r="D172" s="112">
        <v>130000</v>
      </c>
      <c r="E172" s="115"/>
      <c r="F172" s="114">
        <f t="shared" si="2"/>
        <v>130000</v>
      </c>
    </row>
    <row r="173" spans="1:6" s="29" customFormat="1" x14ac:dyDescent="0.2">
      <c r="A173" s="110">
        <v>168</v>
      </c>
      <c r="B173" s="111" t="s">
        <v>294</v>
      </c>
      <c r="C173" s="111" t="s">
        <v>295</v>
      </c>
      <c r="D173" s="60">
        <v>182033100</v>
      </c>
      <c r="E173" s="112"/>
      <c r="F173" s="114">
        <f t="shared" si="2"/>
        <v>182033100</v>
      </c>
    </row>
    <row r="174" spans="1:6" s="29" customFormat="1" ht="48" x14ac:dyDescent="0.2">
      <c r="A174" s="110">
        <v>169</v>
      </c>
      <c r="B174" s="111" t="s">
        <v>296</v>
      </c>
      <c r="C174" s="111" t="s">
        <v>297</v>
      </c>
      <c r="D174" s="112">
        <v>40000</v>
      </c>
      <c r="E174" s="113"/>
      <c r="F174" s="114">
        <f t="shared" si="2"/>
        <v>40000</v>
      </c>
    </row>
    <row r="175" spans="1:6" s="29" customFormat="1" ht="48" x14ac:dyDescent="0.2">
      <c r="A175" s="110">
        <v>170</v>
      </c>
      <c r="B175" s="111" t="s">
        <v>296</v>
      </c>
      <c r="C175" s="111" t="s">
        <v>298</v>
      </c>
      <c r="D175" s="112">
        <v>19500</v>
      </c>
      <c r="E175" s="113"/>
      <c r="F175" s="114">
        <f t="shared" si="2"/>
        <v>19500</v>
      </c>
    </row>
    <row r="176" spans="1:6" s="29" customFormat="1" ht="48" x14ac:dyDescent="0.2">
      <c r="A176" s="110">
        <v>171</v>
      </c>
      <c r="B176" s="111" t="s">
        <v>296</v>
      </c>
      <c r="C176" s="111" t="s">
        <v>299</v>
      </c>
      <c r="D176" s="112">
        <v>240000</v>
      </c>
      <c r="E176" s="115"/>
      <c r="F176" s="114">
        <f t="shared" si="2"/>
        <v>240000</v>
      </c>
    </row>
    <row r="177" spans="1:6" s="29" customFormat="1" ht="48" x14ac:dyDescent="0.2">
      <c r="A177" s="110">
        <v>172</v>
      </c>
      <c r="B177" s="111" t="s">
        <v>296</v>
      </c>
      <c r="C177" s="111" t="s">
        <v>300</v>
      </c>
      <c r="D177" s="112">
        <v>204000</v>
      </c>
      <c r="E177" s="115"/>
      <c r="F177" s="114">
        <f t="shared" si="2"/>
        <v>204000</v>
      </c>
    </row>
    <row r="178" spans="1:6" s="29" customFormat="1" ht="48" x14ac:dyDescent="0.2">
      <c r="A178" s="110">
        <v>173</v>
      </c>
      <c r="B178" s="111" t="s">
        <v>301</v>
      </c>
      <c r="C178" s="111" t="s">
        <v>302</v>
      </c>
      <c r="D178" s="113"/>
      <c r="E178" s="112">
        <v>581445</v>
      </c>
      <c r="F178" s="114">
        <f t="shared" si="2"/>
        <v>581445</v>
      </c>
    </row>
    <row r="179" spans="1:6" s="29" customFormat="1" ht="48" x14ac:dyDescent="0.2">
      <c r="A179" s="110">
        <v>174</v>
      </c>
      <c r="B179" s="111" t="s">
        <v>301</v>
      </c>
      <c r="C179" s="111" t="s">
        <v>303</v>
      </c>
      <c r="D179" s="113"/>
      <c r="E179" s="112">
        <v>2447273</v>
      </c>
      <c r="F179" s="114">
        <f t="shared" si="2"/>
        <v>2447273</v>
      </c>
    </row>
    <row r="180" spans="1:6" s="29" customFormat="1" ht="72" x14ac:dyDescent="0.2">
      <c r="A180" s="110">
        <v>175</v>
      </c>
      <c r="B180" s="111" t="s">
        <v>301</v>
      </c>
      <c r="C180" s="111" t="s">
        <v>304</v>
      </c>
      <c r="D180" s="113"/>
      <c r="E180" s="112">
        <v>400000</v>
      </c>
      <c r="F180" s="114">
        <f t="shared" si="2"/>
        <v>400000</v>
      </c>
    </row>
    <row r="181" spans="1:6" s="29" customFormat="1" ht="48" x14ac:dyDescent="0.2">
      <c r="A181" s="110">
        <v>176</v>
      </c>
      <c r="B181" s="111" t="s">
        <v>301</v>
      </c>
      <c r="C181" s="111" t="s">
        <v>305</v>
      </c>
      <c r="D181" s="113"/>
      <c r="E181" s="112">
        <v>1950000</v>
      </c>
      <c r="F181" s="114">
        <f t="shared" si="2"/>
        <v>1950000</v>
      </c>
    </row>
    <row r="182" spans="1:6" s="29" customFormat="1" ht="48" x14ac:dyDescent="0.2">
      <c r="A182" s="110">
        <v>177</v>
      </c>
      <c r="B182" s="111" t="s">
        <v>301</v>
      </c>
      <c r="C182" s="111" t="s">
        <v>306</v>
      </c>
      <c r="D182" s="113"/>
      <c r="E182" s="112">
        <v>3017200</v>
      </c>
      <c r="F182" s="114">
        <f t="shared" si="2"/>
        <v>3017200</v>
      </c>
    </row>
    <row r="183" spans="1:6" s="29" customFormat="1" ht="72" x14ac:dyDescent="0.2">
      <c r="A183" s="110">
        <v>178</v>
      </c>
      <c r="B183" s="111" t="s">
        <v>301</v>
      </c>
      <c r="C183" s="111" t="s">
        <v>307</v>
      </c>
      <c r="D183" s="113"/>
      <c r="E183" s="112">
        <v>300000</v>
      </c>
      <c r="F183" s="114">
        <f t="shared" si="2"/>
        <v>300000</v>
      </c>
    </row>
    <row r="184" spans="1:6" s="29" customFormat="1" ht="72" x14ac:dyDescent="0.2">
      <c r="A184" s="110">
        <v>179</v>
      </c>
      <c r="B184" s="111" t="s">
        <v>301</v>
      </c>
      <c r="C184" s="111" t="s">
        <v>308</v>
      </c>
      <c r="D184" s="115"/>
      <c r="E184" s="112">
        <v>300000</v>
      </c>
      <c r="F184" s="114">
        <f t="shared" si="2"/>
        <v>300000</v>
      </c>
    </row>
    <row r="185" spans="1:6" s="29" customFormat="1" ht="48" x14ac:dyDescent="0.2">
      <c r="A185" s="110">
        <v>180</v>
      </c>
      <c r="B185" s="111" t="s">
        <v>301</v>
      </c>
      <c r="C185" s="111" t="s">
        <v>309</v>
      </c>
      <c r="D185" s="115"/>
      <c r="E185" s="112">
        <v>222222</v>
      </c>
      <c r="F185" s="114">
        <f t="shared" si="2"/>
        <v>222222</v>
      </c>
    </row>
    <row r="186" spans="1:6" s="29" customFormat="1" ht="144" x14ac:dyDescent="0.2">
      <c r="A186" s="110">
        <v>181</v>
      </c>
      <c r="B186" s="111" t="s">
        <v>301</v>
      </c>
      <c r="C186" s="111" t="s">
        <v>310</v>
      </c>
      <c r="D186" s="113"/>
      <c r="E186" s="112">
        <v>49000</v>
      </c>
      <c r="F186" s="114">
        <f t="shared" si="2"/>
        <v>49000</v>
      </c>
    </row>
    <row r="187" spans="1:6" s="29" customFormat="1" ht="48" x14ac:dyDescent="0.2">
      <c r="A187" s="110">
        <v>182</v>
      </c>
      <c r="B187" s="111" t="s">
        <v>311</v>
      </c>
      <c r="C187" s="111" t="s">
        <v>312</v>
      </c>
      <c r="D187" s="112">
        <v>240000</v>
      </c>
      <c r="E187" s="113"/>
      <c r="F187" s="114">
        <f t="shared" si="2"/>
        <v>240000</v>
      </c>
    </row>
    <row r="188" spans="1:6" s="29" customFormat="1" ht="48" x14ac:dyDescent="0.2">
      <c r="A188" s="110">
        <v>183</v>
      </c>
      <c r="B188" s="111" t="s">
        <v>311</v>
      </c>
      <c r="C188" s="111" t="s">
        <v>313</v>
      </c>
      <c r="D188" s="115"/>
      <c r="E188" s="112">
        <v>190000</v>
      </c>
      <c r="F188" s="114">
        <f t="shared" si="2"/>
        <v>190000</v>
      </c>
    </row>
    <row r="189" spans="1:6" s="29" customFormat="1" ht="48" x14ac:dyDescent="0.2">
      <c r="A189" s="110">
        <v>184</v>
      </c>
      <c r="B189" s="111" t="s">
        <v>311</v>
      </c>
      <c r="C189" s="111" t="s">
        <v>314</v>
      </c>
      <c r="D189" s="113"/>
      <c r="E189" s="112">
        <v>4840546</v>
      </c>
      <c r="F189" s="114">
        <f t="shared" si="2"/>
        <v>4840546</v>
      </c>
    </row>
    <row r="190" spans="1:6" s="29" customFormat="1" ht="72" x14ac:dyDescent="0.2">
      <c r="A190" s="110">
        <v>185</v>
      </c>
      <c r="B190" s="111" t="s">
        <v>311</v>
      </c>
      <c r="C190" s="111" t="s">
        <v>315</v>
      </c>
      <c r="D190" s="112">
        <v>316000</v>
      </c>
      <c r="E190" s="113"/>
      <c r="F190" s="114">
        <f t="shared" si="2"/>
        <v>316000</v>
      </c>
    </row>
    <row r="191" spans="1:6" s="29" customFormat="1" ht="48" x14ac:dyDescent="0.2">
      <c r="A191" s="110">
        <v>186</v>
      </c>
      <c r="B191" s="111" t="s">
        <v>311</v>
      </c>
      <c r="C191" s="111" t="s">
        <v>316</v>
      </c>
      <c r="D191" s="112">
        <v>40000</v>
      </c>
      <c r="E191" s="113"/>
      <c r="F191" s="114">
        <f t="shared" si="2"/>
        <v>40000</v>
      </c>
    </row>
    <row r="192" spans="1:6" s="29" customFormat="1" ht="120" x14ac:dyDescent="0.2">
      <c r="A192" s="110">
        <v>187</v>
      </c>
      <c r="B192" s="111" t="s">
        <v>311</v>
      </c>
      <c r="C192" s="111" t="s">
        <v>317</v>
      </c>
      <c r="D192" s="113"/>
      <c r="E192" s="112">
        <v>200000</v>
      </c>
      <c r="F192" s="114">
        <f t="shared" si="2"/>
        <v>200000</v>
      </c>
    </row>
    <row r="193" spans="1:6" s="29" customFormat="1" ht="72" x14ac:dyDescent="0.2">
      <c r="A193" s="110">
        <v>188</v>
      </c>
      <c r="B193" s="111" t="s">
        <v>311</v>
      </c>
      <c r="C193" s="111" t="s">
        <v>318</v>
      </c>
      <c r="D193" s="113"/>
      <c r="E193" s="112">
        <v>37500</v>
      </c>
      <c r="F193" s="114">
        <f t="shared" si="2"/>
        <v>37500</v>
      </c>
    </row>
    <row r="194" spans="1:6" s="29" customFormat="1" ht="72" x14ac:dyDescent="0.2">
      <c r="A194" s="110">
        <v>189</v>
      </c>
      <c r="B194" s="111" t="s">
        <v>311</v>
      </c>
      <c r="C194" s="111" t="s">
        <v>319</v>
      </c>
      <c r="D194" s="113"/>
      <c r="E194" s="112">
        <v>2900000</v>
      </c>
      <c r="F194" s="114">
        <f t="shared" si="2"/>
        <v>2900000</v>
      </c>
    </row>
    <row r="195" spans="1:6" s="29" customFormat="1" ht="96" x14ac:dyDescent="0.2">
      <c r="A195" s="110">
        <v>190</v>
      </c>
      <c r="B195" s="111" t="s">
        <v>311</v>
      </c>
      <c r="C195" s="111" t="s">
        <v>320</v>
      </c>
      <c r="D195" s="113"/>
      <c r="E195" s="112">
        <v>846165</v>
      </c>
      <c r="F195" s="114">
        <f t="shared" si="2"/>
        <v>846165</v>
      </c>
    </row>
    <row r="196" spans="1:6" s="29" customFormat="1" ht="48" x14ac:dyDescent="0.2">
      <c r="A196" s="110">
        <v>191</v>
      </c>
      <c r="B196" s="111" t="s">
        <v>311</v>
      </c>
      <c r="C196" s="111" t="s">
        <v>321</v>
      </c>
      <c r="D196" s="113"/>
      <c r="E196" s="112">
        <v>3000000</v>
      </c>
      <c r="F196" s="114">
        <f t="shared" si="2"/>
        <v>3000000</v>
      </c>
    </row>
    <row r="197" spans="1:6" s="29" customFormat="1" ht="48" x14ac:dyDescent="0.2">
      <c r="A197" s="110">
        <v>192</v>
      </c>
      <c r="B197" s="111" t="s">
        <v>311</v>
      </c>
      <c r="C197" s="111" t="s">
        <v>322</v>
      </c>
      <c r="D197" s="115"/>
      <c r="E197" s="112">
        <v>5111468</v>
      </c>
      <c r="F197" s="114">
        <f t="shared" si="2"/>
        <v>5111468</v>
      </c>
    </row>
    <row r="198" spans="1:6" s="29" customFormat="1" ht="48" x14ac:dyDescent="0.2">
      <c r="A198" s="110">
        <v>193</v>
      </c>
      <c r="B198" s="111" t="s">
        <v>311</v>
      </c>
      <c r="C198" s="111" t="s">
        <v>323</v>
      </c>
      <c r="D198" s="112">
        <v>499800</v>
      </c>
      <c r="E198" s="115"/>
      <c r="F198" s="114">
        <f t="shared" ref="F198:F261" si="3">D198+E198</f>
        <v>499800</v>
      </c>
    </row>
    <row r="199" spans="1:6" s="29" customFormat="1" ht="72" x14ac:dyDescent="0.2">
      <c r="A199" s="110">
        <v>194</v>
      </c>
      <c r="B199" s="111" t="s">
        <v>311</v>
      </c>
      <c r="C199" s="111" t="s">
        <v>324</v>
      </c>
      <c r="D199" s="115"/>
      <c r="E199" s="112">
        <v>450000</v>
      </c>
      <c r="F199" s="114">
        <f t="shared" si="3"/>
        <v>450000</v>
      </c>
    </row>
    <row r="200" spans="1:6" s="29" customFormat="1" x14ac:dyDescent="0.2">
      <c r="A200" s="110">
        <v>195</v>
      </c>
      <c r="B200" s="111" t="s">
        <v>311</v>
      </c>
      <c r="C200" s="111" t="s">
        <v>325</v>
      </c>
      <c r="D200" s="115"/>
      <c r="E200" s="112">
        <v>974000</v>
      </c>
      <c r="F200" s="114">
        <f t="shared" si="3"/>
        <v>974000</v>
      </c>
    </row>
    <row r="201" spans="1:6" s="29" customFormat="1" ht="96" x14ac:dyDescent="0.2">
      <c r="A201" s="110">
        <v>196</v>
      </c>
      <c r="B201" s="111" t="s">
        <v>311</v>
      </c>
      <c r="C201" s="111" t="s">
        <v>326</v>
      </c>
      <c r="D201" s="113"/>
      <c r="E201" s="112">
        <v>1385773.87</v>
      </c>
      <c r="F201" s="114">
        <f t="shared" si="3"/>
        <v>1385773.87</v>
      </c>
    </row>
    <row r="202" spans="1:6" s="29" customFormat="1" ht="144" x14ac:dyDescent="0.2">
      <c r="A202" s="110">
        <v>197</v>
      </c>
      <c r="B202" s="111" t="s">
        <v>311</v>
      </c>
      <c r="C202" s="111" t="s">
        <v>327</v>
      </c>
      <c r="D202" s="113"/>
      <c r="E202" s="112">
        <v>838500</v>
      </c>
      <c r="F202" s="114">
        <f t="shared" si="3"/>
        <v>838500</v>
      </c>
    </row>
    <row r="203" spans="1:6" s="29" customFormat="1" x14ac:dyDescent="0.2">
      <c r="A203" s="110">
        <v>198</v>
      </c>
      <c r="B203" s="111" t="s">
        <v>311</v>
      </c>
      <c r="C203" s="111" t="s">
        <v>328</v>
      </c>
      <c r="D203" s="113"/>
      <c r="E203" s="112">
        <v>3980000</v>
      </c>
      <c r="F203" s="114">
        <f t="shared" si="3"/>
        <v>3980000</v>
      </c>
    </row>
    <row r="204" spans="1:6" s="29" customFormat="1" ht="72" x14ac:dyDescent="0.2">
      <c r="A204" s="110">
        <v>199</v>
      </c>
      <c r="B204" s="111" t="s">
        <v>329</v>
      </c>
      <c r="C204" s="111" t="s">
        <v>330</v>
      </c>
      <c r="D204" s="113"/>
      <c r="E204" s="112">
        <v>499900</v>
      </c>
      <c r="F204" s="114">
        <f t="shared" si="3"/>
        <v>499900</v>
      </c>
    </row>
    <row r="205" spans="1:6" s="29" customFormat="1" ht="72" x14ac:dyDescent="0.2">
      <c r="A205" s="110">
        <v>200</v>
      </c>
      <c r="B205" s="111" t="s">
        <v>329</v>
      </c>
      <c r="C205" s="111" t="s">
        <v>331</v>
      </c>
      <c r="D205" s="113"/>
      <c r="E205" s="112">
        <v>599150</v>
      </c>
      <c r="F205" s="114">
        <f t="shared" si="3"/>
        <v>599150</v>
      </c>
    </row>
    <row r="206" spans="1:6" s="29" customFormat="1" x14ac:dyDescent="0.2">
      <c r="A206" s="110">
        <v>201</v>
      </c>
      <c r="B206" s="111" t="s">
        <v>332</v>
      </c>
      <c r="C206" s="111" t="s">
        <v>333</v>
      </c>
      <c r="D206" s="113"/>
      <c r="E206" s="112">
        <v>85500</v>
      </c>
      <c r="F206" s="114">
        <f t="shared" si="3"/>
        <v>85500</v>
      </c>
    </row>
    <row r="207" spans="1:6" ht="72" x14ac:dyDescent="0.2">
      <c r="A207" s="110">
        <v>202</v>
      </c>
      <c r="B207" s="111" t="s">
        <v>332</v>
      </c>
      <c r="C207" s="111" t="s">
        <v>334</v>
      </c>
      <c r="D207" s="113"/>
      <c r="E207" s="112">
        <v>722000</v>
      </c>
      <c r="F207" s="114">
        <f t="shared" si="3"/>
        <v>722000</v>
      </c>
    </row>
    <row r="208" spans="1:6" ht="72" x14ac:dyDescent="0.2">
      <c r="A208" s="110">
        <v>203</v>
      </c>
      <c r="B208" s="111" t="s">
        <v>332</v>
      </c>
      <c r="C208" s="111" t="s">
        <v>335</v>
      </c>
      <c r="D208" s="115"/>
      <c r="E208" s="112">
        <v>720000</v>
      </c>
      <c r="F208" s="114">
        <f t="shared" si="3"/>
        <v>720000</v>
      </c>
    </row>
    <row r="209" spans="1:6" ht="72" x14ac:dyDescent="0.2">
      <c r="A209" s="110">
        <v>204</v>
      </c>
      <c r="B209" s="111" t="s">
        <v>332</v>
      </c>
      <c r="C209" s="111" t="s">
        <v>336</v>
      </c>
      <c r="D209" s="113"/>
      <c r="E209" s="112">
        <v>267000</v>
      </c>
      <c r="F209" s="114">
        <f t="shared" si="3"/>
        <v>267000</v>
      </c>
    </row>
    <row r="210" spans="1:6" ht="48" x14ac:dyDescent="0.2">
      <c r="A210" s="110">
        <v>205</v>
      </c>
      <c r="B210" s="111" t="s">
        <v>332</v>
      </c>
      <c r="C210" s="111" t="s">
        <v>337</v>
      </c>
      <c r="D210" s="113"/>
      <c r="E210" s="112">
        <v>2470000</v>
      </c>
      <c r="F210" s="114">
        <f t="shared" si="3"/>
        <v>2470000</v>
      </c>
    </row>
    <row r="211" spans="1:6" s="29" customFormat="1" x14ac:dyDescent="0.2">
      <c r="A211" s="110">
        <v>206</v>
      </c>
      <c r="B211" s="111" t="s">
        <v>332</v>
      </c>
      <c r="C211" s="111" t="s">
        <v>338</v>
      </c>
      <c r="D211" s="115"/>
      <c r="E211" s="112">
        <v>330000</v>
      </c>
      <c r="F211" s="114">
        <f t="shared" si="3"/>
        <v>330000</v>
      </c>
    </row>
    <row r="212" spans="1:6" s="29" customFormat="1" ht="48" x14ac:dyDescent="0.2">
      <c r="A212" s="110">
        <v>207</v>
      </c>
      <c r="B212" s="111" t="s">
        <v>332</v>
      </c>
      <c r="C212" s="111" t="s">
        <v>339</v>
      </c>
      <c r="D212" s="113"/>
      <c r="E212" s="112">
        <v>2970000</v>
      </c>
      <c r="F212" s="114">
        <f t="shared" si="3"/>
        <v>2970000</v>
      </c>
    </row>
    <row r="213" spans="1:6" s="29" customFormat="1" ht="48" x14ac:dyDescent="0.2">
      <c r="A213" s="110">
        <v>208</v>
      </c>
      <c r="B213" s="111" t="s">
        <v>332</v>
      </c>
      <c r="C213" s="111" t="s">
        <v>340</v>
      </c>
      <c r="D213" s="115"/>
      <c r="E213" s="112">
        <v>375000</v>
      </c>
      <c r="F213" s="114">
        <f t="shared" si="3"/>
        <v>375000</v>
      </c>
    </row>
    <row r="214" spans="1:6" s="29" customFormat="1" ht="48" x14ac:dyDescent="0.2">
      <c r="A214" s="110">
        <v>209</v>
      </c>
      <c r="B214" s="111" t="s">
        <v>332</v>
      </c>
      <c r="C214" s="111" t="s">
        <v>341</v>
      </c>
      <c r="D214" s="113"/>
      <c r="E214" s="112">
        <v>1378500</v>
      </c>
      <c r="F214" s="114">
        <f t="shared" si="3"/>
        <v>1378500</v>
      </c>
    </row>
    <row r="215" spans="1:6" s="29" customFormat="1" ht="48" x14ac:dyDescent="0.2">
      <c r="A215" s="110">
        <v>210</v>
      </c>
      <c r="B215" s="111" t="s">
        <v>332</v>
      </c>
      <c r="C215" s="111" t="s">
        <v>342</v>
      </c>
      <c r="D215" s="113"/>
      <c r="E215" s="112">
        <v>1307425</v>
      </c>
      <c r="F215" s="114">
        <f t="shared" si="3"/>
        <v>1307425</v>
      </c>
    </row>
    <row r="216" spans="1:6" s="29" customFormat="1" ht="48" x14ac:dyDescent="0.2">
      <c r="A216" s="110">
        <v>211</v>
      </c>
      <c r="B216" s="111" t="s">
        <v>332</v>
      </c>
      <c r="C216" s="111" t="s">
        <v>343</v>
      </c>
      <c r="D216" s="115"/>
      <c r="E216" s="112">
        <v>5900000</v>
      </c>
      <c r="F216" s="114">
        <f t="shared" si="3"/>
        <v>5900000</v>
      </c>
    </row>
    <row r="217" spans="1:6" s="29" customFormat="1" ht="48" x14ac:dyDescent="0.2">
      <c r="A217" s="110">
        <v>212</v>
      </c>
      <c r="B217" s="111" t="s">
        <v>332</v>
      </c>
      <c r="C217" s="111" t="s">
        <v>344</v>
      </c>
      <c r="D217" s="115"/>
      <c r="E217" s="112">
        <v>849425</v>
      </c>
      <c r="F217" s="114">
        <f t="shared" si="3"/>
        <v>849425</v>
      </c>
    </row>
    <row r="218" spans="1:6" s="29" customFormat="1" ht="72" x14ac:dyDescent="0.2">
      <c r="A218" s="110">
        <v>213</v>
      </c>
      <c r="B218" s="111" t="s">
        <v>332</v>
      </c>
      <c r="C218" s="111" t="s">
        <v>345</v>
      </c>
      <c r="D218" s="113"/>
      <c r="E218" s="112">
        <v>6263100</v>
      </c>
      <c r="F218" s="114">
        <f t="shared" si="3"/>
        <v>6263100</v>
      </c>
    </row>
    <row r="219" spans="1:6" s="29" customFormat="1" ht="48" x14ac:dyDescent="0.2">
      <c r="A219" s="110">
        <v>214</v>
      </c>
      <c r="B219" s="111" t="s">
        <v>332</v>
      </c>
      <c r="C219" s="111" t="s">
        <v>346</v>
      </c>
      <c r="D219" s="113"/>
      <c r="E219" s="112">
        <v>6115200</v>
      </c>
      <c r="F219" s="114">
        <f t="shared" si="3"/>
        <v>6115200</v>
      </c>
    </row>
    <row r="220" spans="1:6" s="29" customFormat="1" ht="48" x14ac:dyDescent="0.2">
      <c r="A220" s="110">
        <v>215</v>
      </c>
      <c r="B220" s="111" t="s">
        <v>332</v>
      </c>
      <c r="C220" s="111" t="s">
        <v>347</v>
      </c>
      <c r="D220" s="113"/>
      <c r="E220" s="112">
        <v>310000</v>
      </c>
      <c r="F220" s="114">
        <f t="shared" si="3"/>
        <v>310000</v>
      </c>
    </row>
    <row r="221" spans="1:6" s="29" customFormat="1" ht="48" x14ac:dyDescent="0.2">
      <c r="A221" s="110">
        <v>216</v>
      </c>
      <c r="B221" s="111" t="s">
        <v>332</v>
      </c>
      <c r="C221" s="111" t="s">
        <v>348</v>
      </c>
      <c r="D221" s="112">
        <v>840000</v>
      </c>
      <c r="E221" s="113"/>
      <c r="F221" s="114">
        <f t="shared" si="3"/>
        <v>840000</v>
      </c>
    </row>
    <row r="222" spans="1:6" s="29" customFormat="1" ht="48" x14ac:dyDescent="0.2">
      <c r="A222" s="110">
        <v>217</v>
      </c>
      <c r="B222" s="111" t="s">
        <v>349</v>
      </c>
      <c r="C222" s="111" t="s">
        <v>350</v>
      </c>
      <c r="D222" s="114"/>
      <c r="E222" s="112">
        <v>162500</v>
      </c>
      <c r="F222" s="114">
        <f t="shared" si="3"/>
        <v>162500</v>
      </c>
    </row>
    <row r="223" spans="1:6" s="29" customFormat="1" ht="72" x14ac:dyDescent="0.2">
      <c r="A223" s="110">
        <v>218</v>
      </c>
      <c r="B223" s="111" t="s">
        <v>351</v>
      </c>
      <c r="C223" s="111" t="s">
        <v>352</v>
      </c>
      <c r="D223" s="115"/>
      <c r="E223" s="112">
        <v>861175</v>
      </c>
      <c r="F223" s="114">
        <f t="shared" si="3"/>
        <v>861175</v>
      </c>
    </row>
    <row r="224" spans="1:6" s="29" customFormat="1" ht="96" x14ac:dyDescent="0.2">
      <c r="A224" s="110">
        <v>219</v>
      </c>
      <c r="B224" s="111" t="s">
        <v>351</v>
      </c>
      <c r="C224" s="111" t="s">
        <v>353</v>
      </c>
      <c r="D224" s="113"/>
      <c r="E224" s="112">
        <v>276720</v>
      </c>
      <c r="F224" s="114">
        <f t="shared" si="3"/>
        <v>276720</v>
      </c>
    </row>
    <row r="225" spans="1:6" s="29" customFormat="1" ht="72" x14ac:dyDescent="0.2">
      <c r="A225" s="110">
        <v>220</v>
      </c>
      <c r="B225" s="111" t="s">
        <v>354</v>
      </c>
      <c r="C225" s="111" t="s">
        <v>355</v>
      </c>
      <c r="D225" s="115"/>
      <c r="E225" s="112">
        <v>108152</v>
      </c>
      <c r="F225" s="114">
        <f t="shared" si="3"/>
        <v>108152</v>
      </c>
    </row>
    <row r="226" spans="1:6" s="29" customFormat="1" ht="72" x14ac:dyDescent="0.2">
      <c r="A226" s="110">
        <v>221</v>
      </c>
      <c r="B226" s="111" t="s">
        <v>356</v>
      </c>
      <c r="C226" s="111" t="s">
        <v>357</v>
      </c>
      <c r="D226" s="113"/>
      <c r="E226" s="112">
        <v>457000</v>
      </c>
      <c r="F226" s="114">
        <f t="shared" si="3"/>
        <v>457000</v>
      </c>
    </row>
    <row r="227" spans="1:6" s="29" customFormat="1" ht="48" x14ac:dyDescent="0.2">
      <c r="A227" s="110">
        <v>222</v>
      </c>
      <c r="B227" s="111" t="s">
        <v>356</v>
      </c>
      <c r="C227" s="111" t="s">
        <v>358</v>
      </c>
      <c r="D227" s="112">
        <v>39520000</v>
      </c>
      <c r="E227" s="113"/>
      <c r="F227" s="114">
        <f t="shared" si="3"/>
        <v>39520000</v>
      </c>
    </row>
    <row r="228" spans="1:6" s="29" customFormat="1" ht="72" x14ac:dyDescent="0.2">
      <c r="A228" s="110">
        <v>223</v>
      </c>
      <c r="B228" s="111" t="s">
        <v>356</v>
      </c>
      <c r="C228" s="111" t="s">
        <v>359</v>
      </c>
      <c r="D228" s="112">
        <v>127500</v>
      </c>
      <c r="E228" s="115"/>
      <c r="F228" s="114">
        <f t="shared" si="3"/>
        <v>127500</v>
      </c>
    </row>
    <row r="229" spans="1:6" s="29" customFormat="1" ht="72" x14ac:dyDescent="0.2">
      <c r="A229" s="110">
        <v>224</v>
      </c>
      <c r="B229" s="111" t="s">
        <v>356</v>
      </c>
      <c r="C229" s="111" t="s">
        <v>360</v>
      </c>
      <c r="D229" s="113"/>
      <c r="E229" s="112">
        <v>324000</v>
      </c>
      <c r="F229" s="114">
        <f t="shared" si="3"/>
        <v>324000</v>
      </c>
    </row>
    <row r="230" spans="1:6" s="29" customFormat="1" ht="96" x14ac:dyDescent="0.2">
      <c r="A230" s="110">
        <v>225</v>
      </c>
      <c r="B230" s="111" t="s">
        <v>356</v>
      </c>
      <c r="C230" s="111" t="s">
        <v>361</v>
      </c>
      <c r="D230" s="113"/>
      <c r="E230" s="112">
        <v>199750</v>
      </c>
      <c r="F230" s="114">
        <f t="shared" si="3"/>
        <v>199750</v>
      </c>
    </row>
    <row r="231" spans="1:6" s="29" customFormat="1" ht="48" x14ac:dyDescent="0.2">
      <c r="A231" s="110">
        <v>226</v>
      </c>
      <c r="B231" s="111" t="s">
        <v>356</v>
      </c>
      <c r="C231" s="111" t="s">
        <v>362</v>
      </c>
      <c r="D231" s="112">
        <v>52500</v>
      </c>
      <c r="E231" s="115"/>
      <c r="F231" s="114">
        <f t="shared" si="3"/>
        <v>52500</v>
      </c>
    </row>
    <row r="232" spans="1:6" s="29" customFormat="1" ht="72" x14ac:dyDescent="0.2">
      <c r="A232" s="110">
        <v>227</v>
      </c>
      <c r="B232" s="111" t="s">
        <v>356</v>
      </c>
      <c r="C232" s="111" t="s">
        <v>363</v>
      </c>
      <c r="D232" s="113"/>
      <c r="E232" s="112">
        <v>500000</v>
      </c>
      <c r="F232" s="114">
        <f t="shared" si="3"/>
        <v>500000</v>
      </c>
    </row>
    <row r="233" spans="1:6" s="29" customFormat="1" ht="120" x14ac:dyDescent="0.2">
      <c r="A233" s="110">
        <v>228</v>
      </c>
      <c r="B233" s="111" t="s">
        <v>356</v>
      </c>
      <c r="C233" s="111" t="s">
        <v>364</v>
      </c>
      <c r="D233" s="113"/>
      <c r="E233" s="112">
        <v>304000</v>
      </c>
      <c r="F233" s="114">
        <f t="shared" si="3"/>
        <v>304000</v>
      </c>
    </row>
    <row r="234" spans="1:6" s="29" customFormat="1" ht="120" x14ac:dyDescent="0.2">
      <c r="A234" s="110">
        <v>229</v>
      </c>
      <c r="B234" s="111" t="s">
        <v>356</v>
      </c>
      <c r="C234" s="111" t="s">
        <v>365</v>
      </c>
      <c r="D234" s="113"/>
      <c r="E234" s="112">
        <v>456000</v>
      </c>
      <c r="F234" s="114">
        <f t="shared" si="3"/>
        <v>456000</v>
      </c>
    </row>
    <row r="235" spans="1:6" s="29" customFormat="1" ht="96" x14ac:dyDescent="0.2">
      <c r="A235" s="110">
        <v>230</v>
      </c>
      <c r="B235" s="111" t="s">
        <v>356</v>
      </c>
      <c r="C235" s="111" t="s">
        <v>366</v>
      </c>
      <c r="D235" s="113"/>
      <c r="E235" s="112">
        <v>4699920</v>
      </c>
      <c r="F235" s="114">
        <f t="shared" si="3"/>
        <v>4699920</v>
      </c>
    </row>
    <row r="236" spans="1:6" s="29" customFormat="1" ht="48" x14ac:dyDescent="0.2">
      <c r="A236" s="110">
        <v>231</v>
      </c>
      <c r="B236" s="111" t="s">
        <v>356</v>
      </c>
      <c r="C236" s="111" t="s">
        <v>367</v>
      </c>
      <c r="D236" s="113"/>
      <c r="E236" s="112">
        <v>4199000</v>
      </c>
      <c r="F236" s="114">
        <f t="shared" si="3"/>
        <v>4199000</v>
      </c>
    </row>
    <row r="237" spans="1:6" s="29" customFormat="1" ht="72" x14ac:dyDescent="0.2">
      <c r="A237" s="110">
        <v>232</v>
      </c>
      <c r="B237" s="111" t="s">
        <v>356</v>
      </c>
      <c r="C237" s="111" t="s">
        <v>368</v>
      </c>
      <c r="D237" s="113"/>
      <c r="E237" s="112">
        <v>420000</v>
      </c>
      <c r="F237" s="114">
        <f t="shared" si="3"/>
        <v>420000</v>
      </c>
    </row>
    <row r="238" spans="1:6" s="29" customFormat="1" ht="96" x14ac:dyDescent="0.2">
      <c r="A238" s="110">
        <v>233</v>
      </c>
      <c r="B238" s="111" t="s">
        <v>356</v>
      </c>
      <c r="C238" s="111" t="s">
        <v>369</v>
      </c>
      <c r="D238" s="115"/>
      <c r="E238" s="112">
        <v>245000</v>
      </c>
      <c r="F238" s="114">
        <f t="shared" si="3"/>
        <v>245000</v>
      </c>
    </row>
    <row r="239" spans="1:6" s="29" customFormat="1" ht="48" x14ac:dyDescent="0.2">
      <c r="A239" s="110">
        <v>234</v>
      </c>
      <c r="B239" s="111" t="s">
        <v>356</v>
      </c>
      <c r="C239" s="111" t="s">
        <v>370</v>
      </c>
      <c r="D239" s="113"/>
      <c r="E239" s="112">
        <v>380000</v>
      </c>
      <c r="F239" s="114">
        <f t="shared" si="3"/>
        <v>380000</v>
      </c>
    </row>
    <row r="240" spans="1:6" s="29" customFormat="1" ht="48" x14ac:dyDescent="0.2">
      <c r="A240" s="110">
        <v>235</v>
      </c>
      <c r="B240" s="111" t="s">
        <v>356</v>
      </c>
      <c r="C240" s="111" t="s">
        <v>371</v>
      </c>
      <c r="D240" s="113"/>
      <c r="E240" s="112">
        <v>156950</v>
      </c>
      <c r="F240" s="114">
        <f t="shared" si="3"/>
        <v>156950</v>
      </c>
    </row>
    <row r="241" spans="1:6" s="29" customFormat="1" ht="72" x14ac:dyDescent="0.2">
      <c r="A241" s="110">
        <v>236</v>
      </c>
      <c r="B241" s="111" t="s">
        <v>356</v>
      </c>
      <c r="C241" s="111" t="s">
        <v>372</v>
      </c>
      <c r="D241" s="115"/>
      <c r="E241" s="112">
        <v>240000</v>
      </c>
      <c r="F241" s="114">
        <f t="shared" si="3"/>
        <v>240000</v>
      </c>
    </row>
    <row r="242" spans="1:6" s="29" customFormat="1" ht="72" x14ac:dyDescent="0.2">
      <c r="A242" s="110">
        <v>237</v>
      </c>
      <c r="B242" s="111" t="s">
        <v>356</v>
      </c>
      <c r="C242" s="111" t="s">
        <v>373</v>
      </c>
      <c r="D242" s="112">
        <v>116000</v>
      </c>
      <c r="E242" s="115"/>
      <c r="F242" s="114">
        <f t="shared" si="3"/>
        <v>116000</v>
      </c>
    </row>
    <row r="243" spans="1:6" s="29" customFormat="1" x14ac:dyDescent="0.2">
      <c r="A243" s="110">
        <v>238</v>
      </c>
      <c r="B243" s="111" t="s">
        <v>374</v>
      </c>
      <c r="C243" s="111" t="s">
        <v>375</v>
      </c>
      <c r="D243" s="113"/>
      <c r="E243" s="112">
        <v>2995744</v>
      </c>
      <c r="F243" s="114">
        <f t="shared" si="3"/>
        <v>2995744</v>
      </c>
    </row>
    <row r="244" spans="1:6" s="29" customFormat="1" ht="48" x14ac:dyDescent="0.2">
      <c r="A244" s="110">
        <v>239</v>
      </c>
      <c r="B244" s="111" t="s">
        <v>374</v>
      </c>
      <c r="C244" s="111" t="s">
        <v>376</v>
      </c>
      <c r="D244" s="115"/>
      <c r="E244" s="112">
        <v>580555</v>
      </c>
      <c r="F244" s="114">
        <f t="shared" si="3"/>
        <v>580555</v>
      </c>
    </row>
    <row r="245" spans="1:6" s="29" customFormat="1" ht="48" x14ac:dyDescent="0.2">
      <c r="A245" s="110">
        <v>240</v>
      </c>
      <c r="B245" s="111" t="s">
        <v>374</v>
      </c>
      <c r="C245" s="111" t="s">
        <v>377</v>
      </c>
      <c r="D245" s="115"/>
      <c r="E245" s="112">
        <v>1600000</v>
      </c>
      <c r="F245" s="114">
        <f t="shared" si="3"/>
        <v>1600000</v>
      </c>
    </row>
    <row r="246" spans="1:6" s="29" customFormat="1" ht="48" x14ac:dyDescent="0.2">
      <c r="A246" s="110">
        <v>241</v>
      </c>
      <c r="B246" s="111" t="s">
        <v>374</v>
      </c>
      <c r="C246" s="111" t="s">
        <v>378</v>
      </c>
      <c r="D246" s="115"/>
      <c r="E246" s="112">
        <v>68095</v>
      </c>
      <c r="F246" s="114">
        <f t="shared" si="3"/>
        <v>68095</v>
      </c>
    </row>
    <row r="247" spans="1:6" s="29" customFormat="1" ht="48" x14ac:dyDescent="0.2">
      <c r="A247" s="110">
        <v>242</v>
      </c>
      <c r="B247" s="111" t="s">
        <v>374</v>
      </c>
      <c r="C247" s="111" t="s">
        <v>379</v>
      </c>
      <c r="D247" s="112">
        <v>128000</v>
      </c>
      <c r="E247" s="113"/>
      <c r="F247" s="114">
        <f t="shared" si="3"/>
        <v>128000</v>
      </c>
    </row>
    <row r="248" spans="1:6" s="29" customFormat="1" ht="96" x14ac:dyDescent="0.2">
      <c r="A248" s="110">
        <v>243</v>
      </c>
      <c r="B248" s="111" t="s">
        <v>380</v>
      </c>
      <c r="C248" s="111" t="s">
        <v>381</v>
      </c>
      <c r="D248" s="112">
        <v>430700</v>
      </c>
      <c r="E248" s="113"/>
      <c r="F248" s="114">
        <f t="shared" si="3"/>
        <v>430700</v>
      </c>
    </row>
    <row r="249" spans="1:6" s="29" customFormat="1" ht="72" x14ac:dyDescent="0.2">
      <c r="A249" s="110">
        <v>244</v>
      </c>
      <c r="B249" s="111" t="s">
        <v>380</v>
      </c>
      <c r="C249" s="111" t="s">
        <v>382</v>
      </c>
      <c r="D249" s="114"/>
      <c r="E249" s="112">
        <v>3918292</v>
      </c>
      <c r="F249" s="114">
        <f t="shared" si="3"/>
        <v>3918292</v>
      </c>
    </row>
    <row r="250" spans="1:6" s="29" customFormat="1" ht="72" x14ac:dyDescent="0.2">
      <c r="A250" s="110">
        <v>245</v>
      </c>
      <c r="B250" s="111" t="s">
        <v>380</v>
      </c>
      <c r="C250" s="111" t="s">
        <v>383</v>
      </c>
      <c r="D250" s="114"/>
      <c r="E250" s="112">
        <v>10631540</v>
      </c>
      <c r="F250" s="114">
        <f t="shared" si="3"/>
        <v>10631540</v>
      </c>
    </row>
    <row r="251" spans="1:6" s="29" customFormat="1" ht="72" x14ac:dyDescent="0.2">
      <c r="A251" s="110">
        <v>246</v>
      </c>
      <c r="B251" s="111" t="s">
        <v>380</v>
      </c>
      <c r="C251" s="111" t="s">
        <v>384</v>
      </c>
      <c r="D251" s="115"/>
      <c r="E251" s="112">
        <v>1351417.2</v>
      </c>
      <c r="F251" s="114">
        <f t="shared" si="3"/>
        <v>1351417.2</v>
      </c>
    </row>
    <row r="252" spans="1:6" s="29" customFormat="1" ht="72" x14ac:dyDescent="0.2">
      <c r="A252" s="110">
        <v>247</v>
      </c>
      <c r="B252" s="111" t="s">
        <v>380</v>
      </c>
      <c r="C252" s="111" t="s">
        <v>385</v>
      </c>
      <c r="D252" s="115"/>
      <c r="E252" s="112">
        <v>3529800.4</v>
      </c>
      <c r="F252" s="114">
        <f t="shared" si="3"/>
        <v>3529800.4</v>
      </c>
    </row>
    <row r="253" spans="1:6" s="29" customFormat="1" ht="96" x14ac:dyDescent="0.2">
      <c r="A253" s="110">
        <v>248</v>
      </c>
      <c r="B253" s="111" t="s">
        <v>386</v>
      </c>
      <c r="C253" s="111" t="s">
        <v>387</v>
      </c>
      <c r="D253" s="115"/>
      <c r="E253" s="112">
        <v>150000</v>
      </c>
      <c r="F253" s="114">
        <f t="shared" si="3"/>
        <v>150000</v>
      </c>
    </row>
    <row r="254" spans="1:6" s="29" customFormat="1" ht="48" x14ac:dyDescent="0.2">
      <c r="A254" s="110">
        <v>249</v>
      </c>
      <c r="B254" s="111" t="s">
        <v>388</v>
      </c>
      <c r="C254" s="111" t="s">
        <v>389</v>
      </c>
      <c r="D254" s="113"/>
      <c r="E254" s="112">
        <v>6783095</v>
      </c>
      <c r="F254" s="114">
        <f t="shared" si="3"/>
        <v>6783095</v>
      </c>
    </row>
    <row r="255" spans="1:6" s="29" customFormat="1" ht="48" x14ac:dyDescent="0.2">
      <c r="A255" s="110">
        <v>250</v>
      </c>
      <c r="B255" s="111" t="s">
        <v>390</v>
      </c>
      <c r="C255" s="111" t="s">
        <v>391</v>
      </c>
      <c r="D255" s="112">
        <v>100000</v>
      </c>
      <c r="E255" s="113"/>
      <c r="F255" s="114">
        <f t="shared" si="3"/>
        <v>100000</v>
      </c>
    </row>
    <row r="256" spans="1:6" s="29" customFormat="1" ht="72" x14ac:dyDescent="0.2">
      <c r="A256" s="110">
        <v>251</v>
      </c>
      <c r="B256" s="111" t="s">
        <v>390</v>
      </c>
      <c r="C256" s="111" t="s">
        <v>392</v>
      </c>
      <c r="D256" s="112">
        <v>200000</v>
      </c>
      <c r="E256" s="113"/>
      <c r="F256" s="114">
        <f t="shared" si="3"/>
        <v>200000</v>
      </c>
    </row>
    <row r="257" spans="1:6" s="29" customFormat="1" ht="48" x14ac:dyDescent="0.2">
      <c r="A257" s="110">
        <v>252</v>
      </c>
      <c r="B257" s="111" t="s">
        <v>393</v>
      </c>
      <c r="C257" s="111" t="s">
        <v>394</v>
      </c>
      <c r="D257" s="112">
        <v>79500</v>
      </c>
      <c r="E257" s="115"/>
      <c r="F257" s="114">
        <f t="shared" si="3"/>
        <v>79500</v>
      </c>
    </row>
    <row r="258" spans="1:6" s="29" customFormat="1" ht="48" x14ac:dyDescent="0.2">
      <c r="A258" s="110">
        <v>253</v>
      </c>
      <c r="B258" s="111" t="s">
        <v>393</v>
      </c>
      <c r="C258" s="111" t="s">
        <v>395</v>
      </c>
      <c r="D258" s="112">
        <v>217050</v>
      </c>
      <c r="E258" s="115"/>
      <c r="F258" s="114">
        <f t="shared" si="3"/>
        <v>217050</v>
      </c>
    </row>
    <row r="259" spans="1:6" s="29" customFormat="1" ht="48" x14ac:dyDescent="0.2">
      <c r="A259" s="110">
        <v>254</v>
      </c>
      <c r="B259" s="111" t="s">
        <v>393</v>
      </c>
      <c r="C259" s="111" t="s">
        <v>396</v>
      </c>
      <c r="D259" s="112">
        <v>400000</v>
      </c>
      <c r="E259" s="115"/>
      <c r="F259" s="114">
        <f t="shared" si="3"/>
        <v>400000</v>
      </c>
    </row>
    <row r="260" spans="1:6" s="29" customFormat="1" ht="96" x14ac:dyDescent="0.2">
      <c r="A260" s="110">
        <v>255</v>
      </c>
      <c r="B260" s="111" t="s">
        <v>393</v>
      </c>
      <c r="C260" s="111" t="s">
        <v>397</v>
      </c>
      <c r="D260" s="112">
        <v>280000</v>
      </c>
      <c r="E260" s="115"/>
      <c r="F260" s="114">
        <f t="shared" si="3"/>
        <v>280000</v>
      </c>
    </row>
    <row r="261" spans="1:6" s="29" customFormat="1" ht="72" x14ac:dyDescent="0.2">
      <c r="A261" s="110">
        <v>256</v>
      </c>
      <c r="B261" s="111" t="s">
        <v>393</v>
      </c>
      <c r="C261" s="111" t="s">
        <v>398</v>
      </c>
      <c r="D261" s="114"/>
      <c r="E261" s="112">
        <v>239550.6</v>
      </c>
      <c r="F261" s="114">
        <f t="shared" si="3"/>
        <v>239550.6</v>
      </c>
    </row>
    <row r="262" spans="1:6" s="29" customFormat="1" ht="72" x14ac:dyDescent="0.2">
      <c r="A262" s="110">
        <v>257</v>
      </c>
      <c r="B262" s="111" t="s">
        <v>399</v>
      </c>
      <c r="C262" s="111" t="s">
        <v>400</v>
      </c>
      <c r="D262" s="119"/>
      <c r="E262" s="112">
        <v>222250.63</v>
      </c>
      <c r="F262" s="114">
        <f t="shared" ref="F262:F265" si="4">D262+E262</f>
        <v>222250.63</v>
      </c>
    </row>
    <row r="263" spans="1:6" s="29" customFormat="1" ht="72" x14ac:dyDescent="0.2">
      <c r="A263" s="110">
        <v>258</v>
      </c>
      <c r="B263" s="111" t="s">
        <v>401</v>
      </c>
      <c r="C263" s="111" t="s">
        <v>402</v>
      </c>
      <c r="D263" s="113"/>
      <c r="E263" s="112">
        <v>714000</v>
      </c>
      <c r="F263" s="114">
        <f t="shared" si="4"/>
        <v>714000</v>
      </c>
    </row>
    <row r="264" spans="1:6" s="29" customFormat="1" x14ac:dyDescent="0.2">
      <c r="A264" s="110">
        <v>259</v>
      </c>
      <c r="B264" s="111" t="s">
        <v>401</v>
      </c>
      <c r="C264" s="111" t="s">
        <v>403</v>
      </c>
      <c r="D264" s="112">
        <v>1680000</v>
      </c>
      <c r="E264" s="115"/>
      <c r="F264" s="114">
        <f t="shared" si="4"/>
        <v>1680000</v>
      </c>
    </row>
    <row r="265" spans="1:6" s="29" customFormat="1" x14ac:dyDescent="0.2">
      <c r="A265" s="110">
        <v>260</v>
      </c>
      <c r="B265" s="111" t="s">
        <v>401</v>
      </c>
      <c r="C265" s="111" t="s">
        <v>404</v>
      </c>
      <c r="D265" s="112">
        <v>1920000</v>
      </c>
      <c r="E265" s="115"/>
      <c r="F265" s="114">
        <f t="shared" si="4"/>
        <v>1920000</v>
      </c>
    </row>
    <row r="266" spans="1:6" s="29" customFormat="1" x14ac:dyDescent="0.2">
      <c r="F266" s="120">
        <f>SUM(F6:F265)</f>
        <v>529856641.77999997</v>
      </c>
    </row>
    <row r="267" spans="1:6" s="29" customFormat="1" x14ac:dyDescent="0.2"/>
    <row r="268" spans="1:6" s="29" customFormat="1" x14ac:dyDescent="0.2"/>
    <row r="269" spans="1:6" s="29" customFormat="1" x14ac:dyDescent="0.2"/>
    <row r="270" spans="1:6" s="29" customFormat="1" x14ac:dyDescent="0.2"/>
    <row r="271" spans="1:6" s="29" customFormat="1" x14ac:dyDescent="0.2"/>
    <row r="272" spans="1:6" s="29" customFormat="1" x14ac:dyDescent="0.2"/>
    <row r="273" s="29" customFormat="1" x14ac:dyDescent="0.2"/>
    <row r="274" s="29" customFormat="1" x14ac:dyDescent="0.2"/>
    <row r="275" s="29" customFormat="1" x14ac:dyDescent="0.2"/>
    <row r="276" s="29" customFormat="1" x14ac:dyDescent="0.2"/>
    <row r="277" s="29" customFormat="1" x14ac:dyDescent="0.2"/>
    <row r="278" s="29" customFormat="1" x14ac:dyDescent="0.2"/>
    <row r="279" s="29" customFormat="1" x14ac:dyDescent="0.2"/>
    <row r="280" s="29" customFormat="1" x14ac:dyDescent="0.2"/>
    <row r="281" s="29" customFormat="1" x14ac:dyDescent="0.2"/>
    <row r="282" s="29" customFormat="1" x14ac:dyDescent="0.2"/>
    <row r="283" s="29" customFormat="1" x14ac:dyDescent="0.2"/>
    <row r="284" s="29" customFormat="1" x14ac:dyDescent="0.2"/>
    <row r="285" s="29" customFormat="1" x14ac:dyDescent="0.2"/>
    <row r="286" s="29" customFormat="1" x14ac:dyDescent="0.2"/>
    <row r="287" s="29" customFormat="1" x14ac:dyDescent="0.2"/>
    <row r="288" s="29" customFormat="1" x14ac:dyDescent="0.2"/>
    <row r="289" s="29" customFormat="1" x14ac:dyDescent="0.2"/>
    <row r="290" s="29" customFormat="1" x14ac:dyDescent="0.2"/>
    <row r="291" s="29" customFormat="1" x14ac:dyDescent="0.2"/>
    <row r="292" s="29" customFormat="1" x14ac:dyDescent="0.2"/>
    <row r="293" s="29" customFormat="1" x14ac:dyDescent="0.2"/>
    <row r="294" s="29" customFormat="1" x14ac:dyDescent="0.2"/>
    <row r="295" s="29" customFormat="1" x14ac:dyDescent="0.2"/>
    <row r="296" s="29" customFormat="1" x14ac:dyDescent="0.2"/>
    <row r="297" s="29" customFormat="1" x14ac:dyDescent="0.2"/>
    <row r="298" s="29" customFormat="1" x14ac:dyDescent="0.2"/>
    <row r="299" s="29" customFormat="1" x14ac:dyDescent="0.2"/>
    <row r="300" s="29" customFormat="1" x14ac:dyDescent="0.2"/>
    <row r="301" s="29" customFormat="1" x14ac:dyDescent="0.2"/>
    <row r="302" s="29" customFormat="1" x14ac:dyDescent="0.2"/>
    <row r="303" s="29" customFormat="1" x14ac:dyDescent="0.2"/>
    <row r="304" s="29" customFormat="1" x14ac:dyDescent="0.2"/>
    <row r="305" s="29" customFormat="1" x14ac:dyDescent="0.2"/>
    <row r="306" s="29" customFormat="1" x14ac:dyDescent="0.2"/>
    <row r="307" s="29" customFormat="1" x14ac:dyDescent="0.2"/>
    <row r="308" s="29" customFormat="1" x14ac:dyDescent="0.2"/>
    <row r="309" s="29" customFormat="1" x14ac:dyDescent="0.2"/>
    <row r="310" s="29" customFormat="1" x14ac:dyDescent="0.2"/>
    <row r="311" s="29" customFormat="1" x14ac:dyDescent="0.2"/>
    <row r="312" s="29" customFormat="1" x14ac:dyDescent="0.2"/>
    <row r="313" s="29" customFormat="1" x14ac:dyDescent="0.2"/>
    <row r="314" s="29" customFormat="1" x14ac:dyDescent="0.2"/>
    <row r="315" s="29" customFormat="1" x14ac:dyDescent="0.2"/>
    <row r="316" s="29" customFormat="1" x14ac:dyDescent="0.2"/>
    <row r="317" s="29" customFormat="1" x14ac:dyDescent="0.2"/>
    <row r="318" s="29" customFormat="1" x14ac:dyDescent="0.2"/>
    <row r="319" s="29" customFormat="1" x14ac:dyDescent="0.2"/>
    <row r="320" s="29" customFormat="1" x14ac:dyDescent="0.2"/>
    <row r="321" s="29" customFormat="1" x14ac:dyDescent="0.2"/>
    <row r="322" s="29" customFormat="1" x14ac:dyDescent="0.2"/>
    <row r="323" s="29" customFormat="1" x14ac:dyDescent="0.2"/>
    <row r="324" s="29" customFormat="1" x14ac:dyDescent="0.2"/>
    <row r="325" s="29" customFormat="1" x14ac:dyDescent="0.2"/>
    <row r="326" s="29" customFormat="1" x14ac:dyDescent="0.2"/>
    <row r="327" s="29" customFormat="1" x14ac:dyDescent="0.2"/>
    <row r="328" s="29" customFormat="1" x14ac:dyDescent="0.2"/>
    <row r="329" s="29" customFormat="1" x14ac:dyDescent="0.2"/>
    <row r="330" s="29" customFormat="1" x14ac:dyDescent="0.2"/>
    <row r="331" s="29" customFormat="1" x14ac:dyDescent="0.2"/>
    <row r="332" s="29" customFormat="1" x14ac:dyDescent="0.2"/>
    <row r="333" s="29" customFormat="1" x14ac:dyDescent="0.2"/>
    <row r="334" s="29" customFormat="1" x14ac:dyDescent="0.2"/>
    <row r="335" s="29" customFormat="1" x14ac:dyDescent="0.2"/>
    <row r="336" s="29" customFormat="1" x14ac:dyDescent="0.2"/>
    <row r="337" s="29" customFormat="1" x14ac:dyDescent="0.2"/>
    <row r="338" s="29" customFormat="1" x14ac:dyDescent="0.2"/>
    <row r="339" s="29" customFormat="1" x14ac:dyDescent="0.2"/>
    <row r="340" s="29" customFormat="1" x14ac:dyDescent="0.2"/>
    <row r="341" s="29" customFormat="1" x14ac:dyDescent="0.2"/>
    <row r="342" s="29" customFormat="1" x14ac:dyDescent="0.2"/>
    <row r="343" s="29" customFormat="1" x14ac:dyDescent="0.2"/>
    <row r="344" s="29" customFormat="1" x14ac:dyDescent="0.2"/>
    <row r="345" s="29" customFormat="1" x14ac:dyDescent="0.2"/>
    <row r="346" s="29" customFormat="1" x14ac:dyDescent="0.2"/>
    <row r="347" s="29" customFormat="1" x14ac:dyDescent="0.2"/>
    <row r="348" s="29" customFormat="1" x14ac:dyDescent="0.2"/>
    <row r="349" s="29" customFormat="1" x14ac:dyDescent="0.2"/>
    <row r="350" s="29" customFormat="1" x14ac:dyDescent="0.2"/>
    <row r="351" s="29" customFormat="1" x14ac:dyDescent="0.2"/>
    <row r="352" s="29" customFormat="1" x14ac:dyDescent="0.2"/>
    <row r="353" s="29" customFormat="1" x14ac:dyDescent="0.2"/>
    <row r="354" s="29" customFormat="1" x14ac:dyDescent="0.2"/>
    <row r="355" s="29" customFormat="1" x14ac:dyDescent="0.2"/>
    <row r="356" s="29" customFormat="1" x14ac:dyDescent="0.2"/>
    <row r="357" s="29" customFormat="1" x14ac:dyDescent="0.2"/>
    <row r="358" s="29" customFormat="1" x14ac:dyDescent="0.2"/>
    <row r="359" s="29" customFormat="1" x14ac:dyDescent="0.2"/>
    <row r="360" s="29" customFormat="1" x14ac:dyDescent="0.2"/>
    <row r="361" s="29" customFormat="1" x14ac:dyDescent="0.2"/>
    <row r="362" s="29" customFormat="1" x14ac:dyDescent="0.2"/>
    <row r="363" s="29" customFormat="1" x14ac:dyDescent="0.2"/>
    <row r="364" s="29" customFormat="1" x14ac:dyDescent="0.2"/>
    <row r="365" s="29" customFormat="1" x14ac:dyDescent="0.2"/>
    <row r="366" s="29" customFormat="1" x14ac:dyDescent="0.2"/>
    <row r="367" s="29" customFormat="1" x14ac:dyDescent="0.2"/>
    <row r="368" s="29" customFormat="1" x14ac:dyDescent="0.2"/>
    <row r="369" s="29" customFormat="1" x14ac:dyDescent="0.2"/>
    <row r="370" s="29" customFormat="1" x14ac:dyDescent="0.2"/>
    <row r="371" s="29" customFormat="1" x14ac:dyDescent="0.2"/>
    <row r="372" s="29" customFormat="1" x14ac:dyDescent="0.2"/>
    <row r="373" s="29" customFormat="1" x14ac:dyDescent="0.2"/>
    <row r="374" s="29" customFormat="1" x14ac:dyDescent="0.2"/>
    <row r="375" s="29" customFormat="1" x14ac:dyDescent="0.2"/>
    <row r="376" s="29" customFormat="1" x14ac:dyDescent="0.2"/>
    <row r="377" s="29" customFormat="1" x14ac:dyDescent="0.2"/>
    <row r="378" s="29" customFormat="1" x14ac:dyDescent="0.2"/>
    <row r="379" s="29" customFormat="1" x14ac:dyDescent="0.2"/>
    <row r="380" s="29" customFormat="1" x14ac:dyDescent="0.2"/>
    <row r="381" s="29" customFormat="1" x14ac:dyDescent="0.2"/>
    <row r="382" s="29" customFormat="1" x14ac:dyDescent="0.2"/>
    <row r="383" s="29" customFormat="1" x14ac:dyDescent="0.2"/>
    <row r="384" s="29" customFormat="1" x14ac:dyDescent="0.2"/>
    <row r="385" s="29" customFormat="1" x14ac:dyDescent="0.2"/>
    <row r="386" s="29" customFormat="1" x14ac:dyDescent="0.2"/>
    <row r="387" s="29" customFormat="1" x14ac:dyDescent="0.2"/>
    <row r="388" s="29" customFormat="1" x14ac:dyDescent="0.2"/>
    <row r="389" s="29" customFormat="1" x14ac:dyDescent="0.2"/>
    <row r="390" s="29" customFormat="1" x14ac:dyDescent="0.2"/>
    <row r="391" s="29" customFormat="1" x14ac:dyDescent="0.2"/>
    <row r="392" s="29" customFormat="1" x14ac:dyDescent="0.2"/>
    <row r="393" s="29" customFormat="1" x14ac:dyDescent="0.2"/>
    <row r="394" s="29" customFormat="1" x14ac:dyDescent="0.2"/>
    <row r="395" s="29" customFormat="1" x14ac:dyDescent="0.2"/>
    <row r="396" s="29" customFormat="1" x14ac:dyDescent="0.2"/>
    <row r="397" s="29" customFormat="1" x14ac:dyDescent="0.2"/>
    <row r="398" s="29" customFormat="1" x14ac:dyDescent="0.2"/>
    <row r="399" s="29" customFormat="1" x14ac:dyDescent="0.2"/>
    <row r="400" s="29" customFormat="1" x14ac:dyDescent="0.2"/>
    <row r="401" s="29" customFormat="1" x14ac:dyDescent="0.2"/>
    <row r="402" s="29" customFormat="1" x14ac:dyDescent="0.2"/>
    <row r="403" s="29" customFormat="1" x14ac:dyDescent="0.2"/>
    <row r="404" s="29" customFormat="1" x14ac:dyDescent="0.2"/>
    <row r="405" s="29" customFormat="1" x14ac:dyDescent="0.2"/>
    <row r="406" s="29" customFormat="1" x14ac:dyDescent="0.2"/>
    <row r="407" s="29" customFormat="1" x14ac:dyDescent="0.2"/>
    <row r="408" s="29" customFormat="1" x14ac:dyDescent="0.2"/>
    <row r="409" s="29" customFormat="1" x14ac:dyDescent="0.2"/>
    <row r="410" s="29" customFormat="1" x14ac:dyDescent="0.2"/>
    <row r="411" s="29" customFormat="1" x14ac:dyDescent="0.2"/>
    <row r="412" s="29" customFormat="1" x14ac:dyDescent="0.2"/>
    <row r="413" s="29" customFormat="1" x14ac:dyDescent="0.2"/>
    <row r="414" s="29" customFormat="1" x14ac:dyDescent="0.2"/>
    <row r="415" s="29" customFormat="1" x14ac:dyDescent="0.2"/>
    <row r="416" s="29" customFormat="1" x14ac:dyDescent="0.2"/>
    <row r="417" s="29" customFormat="1" x14ac:dyDescent="0.2"/>
    <row r="418" s="29" customFormat="1" x14ac:dyDescent="0.2"/>
    <row r="419" s="29" customFormat="1" x14ac:dyDescent="0.2"/>
    <row r="420" s="29" customFormat="1" x14ac:dyDescent="0.2"/>
    <row r="421" s="29" customFormat="1" x14ac:dyDescent="0.2"/>
    <row r="422" s="29" customFormat="1" x14ac:dyDescent="0.2"/>
    <row r="423" s="29" customFormat="1" x14ac:dyDescent="0.2"/>
    <row r="424" s="29" customFormat="1" x14ac:dyDescent="0.2"/>
    <row r="425" s="29" customFormat="1" x14ac:dyDescent="0.2"/>
    <row r="426" s="29" customFormat="1" x14ac:dyDescent="0.2"/>
    <row r="427" s="29" customFormat="1" x14ac:dyDescent="0.2"/>
    <row r="428" s="29" customFormat="1" x14ac:dyDescent="0.2"/>
    <row r="429" s="29" customFormat="1" x14ac:dyDescent="0.2"/>
    <row r="430" s="29" customFormat="1" x14ac:dyDescent="0.2"/>
    <row r="431" s="29" customFormat="1" x14ac:dyDescent="0.2"/>
    <row r="432" s="29" customFormat="1" x14ac:dyDescent="0.2"/>
    <row r="433" s="29" customFormat="1" x14ac:dyDescent="0.2"/>
    <row r="434" s="29" customFormat="1" x14ac:dyDescent="0.2"/>
    <row r="435" s="29" customFormat="1" x14ac:dyDescent="0.2"/>
    <row r="436" s="29" customFormat="1" x14ac:dyDescent="0.2"/>
    <row r="437" s="29" customFormat="1" x14ac:dyDescent="0.2"/>
    <row r="438" s="29" customFormat="1" x14ac:dyDescent="0.2"/>
    <row r="439" s="29" customFormat="1" x14ac:dyDescent="0.2"/>
    <row r="440" s="29" customFormat="1" x14ac:dyDescent="0.2"/>
    <row r="441" s="29" customFormat="1" x14ac:dyDescent="0.2"/>
    <row r="442" s="29" customFormat="1" x14ac:dyDescent="0.2"/>
    <row r="443" s="29" customFormat="1" x14ac:dyDescent="0.2"/>
    <row r="444" s="29" customFormat="1" x14ac:dyDescent="0.2"/>
    <row r="445" s="29" customFormat="1" x14ac:dyDescent="0.2"/>
    <row r="446" s="29" customFormat="1" x14ac:dyDescent="0.2"/>
    <row r="447" s="29" customFormat="1" x14ac:dyDescent="0.2"/>
    <row r="448" s="29" customFormat="1" x14ac:dyDescent="0.2"/>
    <row r="449" s="29" customFormat="1" x14ac:dyDescent="0.2"/>
    <row r="450" s="29" customFormat="1" x14ac:dyDescent="0.2"/>
    <row r="451" s="29" customFormat="1" x14ac:dyDescent="0.2"/>
    <row r="452" s="29" customFormat="1" x14ac:dyDescent="0.2"/>
    <row r="453" s="29" customFormat="1" x14ac:dyDescent="0.2"/>
    <row r="454" s="29" customFormat="1" x14ac:dyDescent="0.2"/>
    <row r="455" s="29" customFormat="1" x14ac:dyDescent="0.2"/>
    <row r="456" s="29" customFormat="1" x14ac:dyDescent="0.2"/>
    <row r="457" s="29" customFormat="1" x14ac:dyDescent="0.2"/>
    <row r="458" s="29" customFormat="1" x14ac:dyDescent="0.2"/>
    <row r="459" s="29" customFormat="1" x14ac:dyDescent="0.2"/>
    <row r="460" s="29" customFormat="1" x14ac:dyDescent="0.2"/>
    <row r="461" s="29" customFormat="1" x14ac:dyDescent="0.2"/>
    <row r="462" s="29" customFormat="1" x14ac:dyDescent="0.2"/>
    <row r="463" s="29" customFormat="1" x14ac:dyDescent="0.2"/>
    <row r="464" s="29" customFormat="1" x14ac:dyDescent="0.2"/>
    <row r="465" s="29" customFormat="1" x14ac:dyDescent="0.2"/>
    <row r="466" s="29" customFormat="1" x14ac:dyDescent="0.2"/>
    <row r="467" s="29" customFormat="1" x14ac:dyDescent="0.2"/>
    <row r="468" s="29" customFormat="1" x14ac:dyDescent="0.2"/>
    <row r="469" s="29" customFormat="1" x14ac:dyDescent="0.2"/>
    <row r="470" s="29" customFormat="1" x14ac:dyDescent="0.2"/>
    <row r="471" s="29" customFormat="1" x14ac:dyDescent="0.2"/>
    <row r="472" s="29" customFormat="1" x14ac:dyDescent="0.2"/>
    <row r="473" s="29" customFormat="1" x14ac:dyDescent="0.2"/>
    <row r="474" s="29" customFormat="1" x14ac:dyDescent="0.2"/>
    <row r="475" s="29" customFormat="1" x14ac:dyDescent="0.2"/>
    <row r="476" s="29" customFormat="1" x14ac:dyDescent="0.2"/>
    <row r="477" s="29" customFormat="1" x14ac:dyDescent="0.2"/>
    <row r="478" s="29" customFormat="1" x14ac:dyDescent="0.2"/>
    <row r="479" s="29" customFormat="1" x14ac:dyDescent="0.2"/>
    <row r="480" s="29" customFormat="1" x14ac:dyDescent="0.2"/>
    <row r="481" s="29" customFormat="1" x14ac:dyDescent="0.2"/>
    <row r="482" s="29" customFormat="1" x14ac:dyDescent="0.2"/>
    <row r="483" s="29" customFormat="1" x14ac:dyDescent="0.2"/>
    <row r="484" s="29" customFormat="1" x14ac:dyDescent="0.2"/>
    <row r="485" s="29" customFormat="1" x14ac:dyDescent="0.2"/>
    <row r="486" s="29" customFormat="1" x14ac:dyDescent="0.2"/>
    <row r="487" s="29" customFormat="1" x14ac:dyDescent="0.2"/>
    <row r="488" s="29" customFormat="1" x14ac:dyDescent="0.2"/>
    <row r="489" s="29" customFormat="1" x14ac:dyDescent="0.2"/>
    <row r="490" s="29" customFormat="1" x14ac:dyDescent="0.2"/>
    <row r="491" s="29" customFormat="1" x14ac:dyDescent="0.2"/>
    <row r="492" s="29" customFormat="1" x14ac:dyDescent="0.2"/>
    <row r="493" s="29" customFormat="1" x14ac:dyDescent="0.2"/>
    <row r="494" s="29" customFormat="1" x14ac:dyDescent="0.2"/>
    <row r="495" s="29" customFormat="1" x14ac:dyDescent="0.2"/>
    <row r="496" s="29" customFormat="1" x14ac:dyDescent="0.2"/>
    <row r="497" s="29" customFormat="1" x14ac:dyDescent="0.2"/>
    <row r="498" s="29" customFormat="1" x14ac:dyDescent="0.2"/>
    <row r="499" s="29" customFormat="1" x14ac:dyDescent="0.2"/>
    <row r="500" s="29" customFormat="1" x14ac:dyDescent="0.2"/>
    <row r="501" s="29" customFormat="1" x14ac:dyDescent="0.2"/>
    <row r="502" s="29" customFormat="1" x14ac:dyDescent="0.2"/>
    <row r="503" s="29" customFormat="1" x14ac:dyDescent="0.2"/>
    <row r="504" s="29" customFormat="1" x14ac:dyDescent="0.2"/>
    <row r="505" s="29" customFormat="1" x14ac:dyDescent="0.2"/>
    <row r="506" s="29" customFormat="1" x14ac:dyDescent="0.2"/>
    <row r="507" s="29" customFormat="1" x14ac:dyDescent="0.2"/>
    <row r="508" s="29" customFormat="1" x14ac:dyDescent="0.2"/>
    <row r="509" s="29" customFormat="1" x14ac:dyDescent="0.2"/>
    <row r="510" s="29" customFormat="1" x14ac:dyDescent="0.2"/>
    <row r="511" s="29" customFormat="1" x14ac:dyDescent="0.2"/>
    <row r="512" s="29" customFormat="1" x14ac:dyDescent="0.2"/>
    <row r="513" s="29" customFormat="1" x14ac:dyDescent="0.2"/>
    <row r="514" s="29" customFormat="1" x14ac:dyDescent="0.2"/>
    <row r="515" s="29" customFormat="1" x14ac:dyDescent="0.2"/>
    <row r="516" s="29" customFormat="1" x14ac:dyDescent="0.2"/>
    <row r="517" s="29" customFormat="1" x14ac:dyDescent="0.2"/>
    <row r="518" s="29" customFormat="1" x14ac:dyDescent="0.2"/>
    <row r="519" s="29" customFormat="1" x14ac:dyDescent="0.2"/>
    <row r="520" s="29" customFormat="1" x14ac:dyDescent="0.2"/>
    <row r="521" s="29" customFormat="1" x14ac:dyDescent="0.2"/>
    <row r="522" s="29" customFormat="1" x14ac:dyDescent="0.2"/>
    <row r="523" s="29" customFormat="1" x14ac:dyDescent="0.2"/>
  </sheetData>
  <mergeCells count="9">
    <mergeCell ref="A1:A3"/>
    <mergeCell ref="C1:D1"/>
    <mergeCell ref="E1:F1"/>
    <mergeCell ref="E2:F2"/>
    <mergeCell ref="E3:F3"/>
    <mergeCell ref="A4:A5"/>
    <mergeCell ref="B4:B5"/>
    <mergeCell ref="C4:C5"/>
    <mergeCell ref="D4:F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2.6.1</vt:lpstr>
      <vt:lpstr>รายละเอียด 2.6.1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2023-01-06T02:43:50Z</dcterms:created>
  <dcterms:modified xsi:type="dcterms:W3CDTF">2023-01-06T02:44:01Z</dcterms:modified>
</cp:coreProperties>
</file>